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user\arabasz\CATALOG rev\000_FINAL_FOR_UGS\ELECTRONIC SUPPLEMENTS\"/>
    </mc:Choice>
  </mc:AlternateContent>
  <bookViews>
    <workbookView xWindow="0" yWindow="0" windowWidth="28800" windowHeight="13335"/>
  </bookViews>
  <sheets>
    <sheet name="README" sheetId="5" r:id="rId1"/>
    <sheet name="Explanation of Columns (Fields)" sheetId="9" r:id="rId2"/>
    <sheet name=" Mobs UTR (aka Source 102)" sheetId="1" r:id="rId3"/>
    <sheet name="Mobs EBR (aka Source 106)" sheetId="4" r:id="rId4"/>
    <sheet name="Mobs (7 Supplementary Events)" sheetId="7" r:id="rId5"/>
    <sheet name="Mobs (Mining-Related)" sheetId="6" r:id="rId6"/>
  </sheets>
  <definedNames>
    <definedName name="_xlnm.Print_Area" localSheetId="2">' Mobs UTR (aka Source 102)'!$A$1:$S$84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6" l="1"/>
  <c r="D9" i="7"/>
  <c r="D8" i="7"/>
  <c r="D7" i="7"/>
  <c r="D6" i="7"/>
  <c r="D5" i="7"/>
  <c r="D4" i="7"/>
  <c r="D3" i="7"/>
  <c r="D6" i="6"/>
  <c r="D5" i="6"/>
  <c r="D4" i="6"/>
  <c r="D3" i="1"/>
  <c r="D36" i="4"/>
  <c r="D35" i="4"/>
  <c r="D34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67" i="1"/>
  <c r="D65" i="1"/>
  <c r="D17" i="1"/>
  <c r="D16" i="1"/>
  <c r="D10" i="1"/>
  <c r="D77" i="1"/>
  <c r="D80" i="1"/>
  <c r="D52" i="1"/>
  <c r="D29" i="1"/>
  <c r="D4" i="1"/>
  <c r="D79" i="1"/>
  <c r="D78" i="1"/>
  <c r="D76" i="1"/>
  <c r="D75" i="1"/>
  <c r="D74" i="1"/>
  <c r="D73" i="1"/>
  <c r="D72" i="1"/>
  <c r="D71" i="1"/>
  <c r="D70" i="1"/>
  <c r="D69" i="1"/>
  <c r="D68" i="1"/>
  <c r="D66" i="1"/>
  <c r="D64" i="1"/>
  <c r="D63" i="1"/>
  <c r="D62" i="1"/>
  <c r="D61" i="1"/>
  <c r="D60" i="1"/>
  <c r="D59" i="1"/>
  <c r="D58" i="1"/>
  <c r="D57" i="1"/>
  <c r="D56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8" i="1"/>
  <c r="D27" i="1"/>
  <c r="D26" i="1"/>
  <c r="D25" i="1"/>
  <c r="D24" i="1"/>
  <c r="D23" i="1"/>
  <c r="D22" i="1"/>
  <c r="D21" i="1"/>
  <c r="D20" i="1"/>
  <c r="D19" i="1"/>
  <c r="D18" i="1"/>
  <c r="D15" i="1"/>
  <c r="D14" i="1"/>
  <c r="D13" i="1"/>
  <c r="D12" i="1"/>
  <c r="D11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<sst xmlns="http://schemas.openxmlformats.org/spreadsheetml/2006/main" count="875" uniqueCount="380">
  <si>
    <t>Mo</t>
  </si>
  <si>
    <t>Depth (km)</t>
  </si>
  <si>
    <t>Hr</t>
  </si>
  <si>
    <t>Min</t>
  </si>
  <si>
    <t>Sec</t>
  </si>
  <si>
    <t>Long.</t>
  </si>
  <si>
    <t>Lat.</t>
  </si>
  <si>
    <t>Doser (1989)</t>
  </si>
  <si>
    <t>Source of Mo</t>
  </si>
  <si>
    <r>
      <t xml:space="preserve">8.5 </t>
    </r>
    <r>
      <rPr>
        <sz val="11"/>
        <rFont val="Calibri"/>
        <family val="2"/>
      </rPr>
      <t xml:space="preserve">± 2.0 E+25 to 8.8 ± 2.4 E+25 </t>
    </r>
  </si>
  <si>
    <t>Mo (dyne-cm)</t>
  </si>
  <si>
    <t>8.5 ± 6.7</t>
  </si>
  <si>
    <t>7.7 ± 3 E+24</t>
  </si>
  <si>
    <t>10 ± 2</t>
  </si>
  <si>
    <t>Patton and Zandt (1991)</t>
  </si>
  <si>
    <t>Source of Epicenter (E) and Depth (D)</t>
  </si>
  <si>
    <t>(E): UUSS, (D): Patton and Zandt (1991)</t>
  </si>
  <si>
    <t>(E), (D): Westaway and Smith (1989)</t>
  </si>
  <si>
    <t>(E), (D): UUSS</t>
  </si>
  <si>
    <t xml:space="preserve">(D): Doser (1989), (E):  J. Dewey (written comm. to Doser)  </t>
  </si>
  <si>
    <t>&gt; 10</t>
  </si>
  <si>
    <t>(E), (D): Pechmann et al. (1991)</t>
  </si>
  <si>
    <t>Whidden and Pankow (2012), Event #19</t>
  </si>
  <si>
    <t>Whidden and Pankow (2012), Event #21</t>
  </si>
  <si>
    <t>Whidden and Pankow (2012), Event #24</t>
  </si>
  <si>
    <t>Whidden and Pankow (2012), Event #26</t>
  </si>
  <si>
    <t>Herrmann et al. (2011), Mo from best-fitting MT solution on SLU Website</t>
  </si>
  <si>
    <t>Whidden and Pankow (2012), Event #27</t>
  </si>
  <si>
    <t>Whidden and Pankow (2012), Event #28</t>
  </si>
  <si>
    <t>Whidden and Pankow (2012), Event #29</t>
  </si>
  <si>
    <t>Whidden and Pankow (2012), Event #30</t>
  </si>
  <si>
    <t>Whidden and Pankow (2012), Event #31</t>
  </si>
  <si>
    <t>Whidden and Pankow (2012), Event #33</t>
  </si>
  <si>
    <t>Whidden and Pankow (2012), Event #34</t>
  </si>
  <si>
    <t>Whidden and Pankow (2012), Event #35</t>
  </si>
  <si>
    <t>Whidden and Pankow (2012), Event #36</t>
  </si>
  <si>
    <t>Whidden and Pankow (2012), Event #37</t>
  </si>
  <si>
    <t>Whidden and Pankow (2012), Event #38</t>
  </si>
  <si>
    <t>Whidden and Pankow (2012), Event #39</t>
  </si>
  <si>
    <t>Whidden and Pankow (2012), Event #41</t>
  </si>
  <si>
    <t>Whidden and Pankow (2012), Event #43</t>
  </si>
  <si>
    <t>Whidden and Pankow (2012), Event #44</t>
  </si>
  <si>
    <t>Whidden and Pankow (2012), Event #45</t>
  </si>
  <si>
    <t>Whidden and Pankow (2012), Event #46</t>
  </si>
  <si>
    <t>Whidden and Pankow (2012), Event #47</t>
  </si>
  <si>
    <t>Whidden and Pankow (2012), Event #48</t>
  </si>
  <si>
    <t>(E): UUSS, (D): Whidden and Pankow (2012)</t>
  </si>
  <si>
    <t>(E): UUSS, (D): Herrmann et al. (2011)</t>
  </si>
  <si>
    <t>(E), (D): Doser (1985)</t>
  </si>
  <si>
    <t xml:space="preserve"> </t>
  </si>
  <si>
    <t>Whidden and Pankow (2012), Event #1</t>
  </si>
  <si>
    <t>Whidden and Pankow (2012), Event #2</t>
  </si>
  <si>
    <t>Whidden and Pankow (2012), Event #3</t>
  </si>
  <si>
    <t>Whidden and Pankow (2012), Event #4</t>
  </si>
  <si>
    <t>Whidden and Pankow (2012), Event #5</t>
  </si>
  <si>
    <t>Whidden and Pankow (2012), Event #6</t>
  </si>
  <si>
    <t>Whidden and Pankow (2012), Event #7</t>
  </si>
  <si>
    <t>Whidden and Pankow (2012), Event #8</t>
  </si>
  <si>
    <t>Whidden and Pankow (2012), Event #9</t>
  </si>
  <si>
    <t>Whidden and Pankow (2012), Event #12</t>
  </si>
  <si>
    <t>Whidden and Pankow (2012), Event #13</t>
  </si>
  <si>
    <t>Whidden and Pankow (2012), Event #14</t>
  </si>
  <si>
    <t>Whidden and Pankow (2012), Event #15</t>
  </si>
  <si>
    <t>Whidden and Pankow (2012), Event #16</t>
  </si>
  <si>
    <t>Whidden and Pankow (2012), Event #17</t>
  </si>
  <si>
    <t>Whidden and Pankow (2012), Event #18</t>
  </si>
  <si>
    <t>Whidden and Pankow (2012), Event #20</t>
  </si>
  <si>
    <t>Whidden and Pankow (2012), Event #22</t>
  </si>
  <si>
    <t>Whidden and Pankow (2012), Event #23</t>
  </si>
  <si>
    <t>Whidden and Pankow (2012), Event #25</t>
  </si>
  <si>
    <t xml:space="preserve">(E): UUSS, (D) OSU </t>
  </si>
  <si>
    <t xml:space="preserve">OSU: Mo from best-fitting MT solution on OSU Website </t>
  </si>
  <si>
    <t>Event ID</t>
  </si>
  <si>
    <t>Geographic Area</t>
  </si>
  <si>
    <t>Hansel Valley, Utah (mainshock)</t>
  </si>
  <si>
    <t>Hansel Valley, Utah (aftershock)</t>
  </si>
  <si>
    <t>Cache Valley, Utah</t>
  </si>
  <si>
    <t>Juab Valley, Utah</t>
  </si>
  <si>
    <t>Marysvale, Utah</t>
  </si>
  <si>
    <t>Heber City, Utah</t>
  </si>
  <si>
    <t>Pocatello Valley, Idaho (mainshock)</t>
  </si>
  <si>
    <t>Goshen Valley, Utah</t>
  </si>
  <si>
    <t>Kanarraville, Utah</t>
  </si>
  <si>
    <t>Sevier Valley, Utah</t>
  </si>
  <si>
    <t>Cove Fort, Utah</t>
  </si>
  <si>
    <t>St. George, Utah</t>
  </si>
  <si>
    <t>Draney Peak, Idaho</t>
  </si>
  <si>
    <t>Hebgen Lake, Montana</t>
  </si>
  <si>
    <t>Borah Peak, Idaho</t>
  </si>
  <si>
    <t>Wells, Nevada</t>
  </si>
  <si>
    <t>Randolph, Utah</t>
  </si>
  <si>
    <t>Circleville, Utah</t>
  </si>
  <si>
    <t>Column</t>
  </si>
  <si>
    <t>Field</t>
  </si>
  <si>
    <t>Explanation</t>
  </si>
  <si>
    <t>H</t>
  </si>
  <si>
    <t>Geometric mean of two Mo measurements: Doser (1985, 9.2E+26), Doser and Kanamori (1987, 1.5E+27)</t>
  </si>
  <si>
    <r>
      <t>Geometric mean of two Mo measurements: Wallace et al. (1981, 7.1E+24), Westaway and Smith (1989,  3.1</t>
    </r>
    <r>
      <rPr>
        <sz val="10"/>
        <color theme="1"/>
        <rFont val="Calibri"/>
        <family val="2"/>
      </rPr>
      <t>±0.2</t>
    </r>
    <r>
      <rPr>
        <sz val="10"/>
        <color theme="1"/>
        <rFont val="Calibri"/>
        <family val="2"/>
        <scheme val="minor"/>
      </rPr>
      <t>E+24)</t>
    </r>
  </si>
  <si>
    <t>FLAG (Depth)</t>
  </si>
  <si>
    <t>MT</t>
  </si>
  <si>
    <t>D*</t>
  </si>
  <si>
    <t>L</t>
  </si>
  <si>
    <r>
      <t xml:space="preserve">8.5 </t>
    </r>
    <r>
      <rPr>
        <sz val="11"/>
        <rFont val="Calibri"/>
        <family val="2"/>
      </rPr>
      <t>± 2.0, 9.7 ± 1.4</t>
    </r>
  </si>
  <si>
    <t>SA</t>
  </si>
  <si>
    <t>(E), (D): Smith et al. (2011)</t>
  </si>
  <si>
    <t>Wellsville, Utah</t>
  </si>
  <si>
    <t>San Rafael Swell, Utah</t>
  </si>
  <si>
    <t>Montpelier, Idaho</t>
  </si>
  <si>
    <t>Panguitch, Utah</t>
  </si>
  <si>
    <t>Milford, Utah</t>
  </si>
  <si>
    <t>Aurora, Utah</t>
  </si>
  <si>
    <t>Richfield, Utah</t>
  </si>
  <si>
    <t>Paradox Valley, Colorado</t>
  </si>
  <si>
    <t>Kanosh, Utah</t>
  </si>
  <si>
    <t>Fish Lake Plateau, Utah</t>
  </si>
  <si>
    <t>Sevier, Utah</t>
  </si>
  <si>
    <t>Huntsville, Utah</t>
  </si>
  <si>
    <t>Strawberry Reservoir, Utah</t>
  </si>
  <si>
    <t>Georgetown, Idaho</t>
  </si>
  <si>
    <t>Salt River Range, Wyoming</t>
  </si>
  <si>
    <t>Tremonton, Utah</t>
  </si>
  <si>
    <t>Ephraim, Utah</t>
  </si>
  <si>
    <t>Bluff, Utah</t>
  </si>
  <si>
    <t>Cedar City, Utah</t>
  </si>
  <si>
    <t>Capitol Reef National Park, Utah</t>
  </si>
  <si>
    <t>Santaquin, Utah</t>
  </si>
  <si>
    <t>St. Charles, Idaho</t>
  </si>
  <si>
    <t>Orangeville, Utah</t>
  </si>
  <si>
    <t>Salem, Utah</t>
  </si>
  <si>
    <t>S. Wasatch Plateau, Utah</t>
  </si>
  <si>
    <t>N. Wasatch Plateau, Utah</t>
  </si>
  <si>
    <t>S. Sevier Plateau, Utah</t>
  </si>
  <si>
    <t>Alton, Utah</t>
  </si>
  <si>
    <t>Nephi/Levan, Utah</t>
  </si>
  <si>
    <t>Kimball Junction, Utah</t>
  </si>
  <si>
    <t>N. Parowan Valley, Utah</t>
  </si>
  <si>
    <t>5.0, 8.7</t>
  </si>
  <si>
    <t>(E): UUSS, (D): see Arabasz et al. (1981)</t>
  </si>
  <si>
    <t>(E), (D): Brumbaugh (2001), Pechmann et al (1997)</t>
  </si>
  <si>
    <t>Escalante Desert, Utah</t>
  </si>
  <si>
    <t>Utah-Nevada Border, WSW of Enterprise, Utah</t>
  </si>
  <si>
    <t xml:space="preserve">Utah-Idah Border NE of Snowville, Utah </t>
  </si>
  <si>
    <t>Park City, Utah</t>
  </si>
  <si>
    <t>Richmond, Utah</t>
  </si>
  <si>
    <t>SW Wyoming Trona Mine</t>
  </si>
  <si>
    <t>Whidden and Pankow (2012), Event #10</t>
  </si>
  <si>
    <t>Whidden and Pankow (2012), Event #11</t>
  </si>
  <si>
    <t>Whidden and Pankow (2012), Event #32</t>
  </si>
  <si>
    <t>Pocatello Valley, Idaho (aftershock)</t>
  </si>
  <si>
    <t>Battis and Hill (1977)</t>
  </si>
  <si>
    <t>[DMIN=  7.6 km]</t>
  </si>
  <si>
    <t>Levan, Utah</t>
  </si>
  <si>
    <t>Afton, Wyoming</t>
  </si>
  <si>
    <t>(E), (D): Richins et al. (1987)</t>
  </si>
  <si>
    <t>(E): UUSS, (D): Whidden (2012, unpub. Data)</t>
  </si>
  <si>
    <t>Soda Springs, Idaho</t>
  </si>
  <si>
    <t>Kelly, Wyoming</t>
  </si>
  <si>
    <t>N1</t>
  </si>
  <si>
    <t>sigM</t>
  </si>
  <si>
    <t>FLAG (sigM)</t>
  </si>
  <si>
    <t>N2</t>
  </si>
  <si>
    <t>N3</t>
  </si>
  <si>
    <t>N4</t>
  </si>
  <si>
    <t>Global CMT Catalog, Mw reduced by 0.14 (see note); see also Whidden and Pankow (2012), Event #42</t>
  </si>
  <si>
    <t>G1</t>
  </si>
  <si>
    <t>N1 = Nominal value of SigM (0.30) for 1920-1959, adopted from EPRI/DOE/NRC (2012)</t>
  </si>
  <si>
    <t>N4 = Nominal value of SigM (0.10) for 1985-2008, adopted from EPRI/DOE/NRC (2012)</t>
  </si>
  <si>
    <t>SA1</t>
  </si>
  <si>
    <t>G4</t>
  </si>
  <si>
    <t>G5</t>
  </si>
  <si>
    <t>G3</t>
  </si>
  <si>
    <t>Source of Mo (or other ref.)</t>
  </si>
  <si>
    <t>(E): PDE, (D): Herrmann et al. (2011)</t>
  </si>
  <si>
    <t>Wyoming</t>
  </si>
  <si>
    <t>Arizona</t>
  </si>
  <si>
    <t>Idaho</t>
  </si>
  <si>
    <t>Nevada</t>
  </si>
  <si>
    <t>Herrmann et al. (2011), Mo calculated from reported Mw of 3.63</t>
  </si>
  <si>
    <t>M obs</t>
  </si>
  <si>
    <t>I.  SLU Moment Tensors (2004-2012.75)</t>
  </si>
  <si>
    <t>(E): UUSS, (D): Global CMT Catalog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</si>
  <si>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</si>
  <si>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</si>
  <si>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</si>
  <si>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</si>
  <si>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</si>
  <si>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</si>
  <si>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</si>
  <si>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</si>
  <si>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</si>
  <si>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</si>
  <si>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</si>
  <si>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</si>
  <si>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</si>
  <si>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</si>
  <si>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</si>
  <si>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</si>
  <si>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</si>
  <si>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</si>
  <si>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</si>
  <si>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</si>
  <si>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</si>
  <si>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</si>
  <si>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</si>
  <si>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</si>
  <si>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</si>
  <si>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</si>
  <si>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</si>
  <si>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</si>
  <si>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</si>
  <si>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</si>
  <si>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</si>
  <si>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</si>
  <si>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</si>
  <si>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</si>
  <si>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</si>
  <si>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</si>
  <si>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M37</t>
  </si>
  <si>
    <t>M38</t>
  </si>
  <si>
    <t>M39</t>
  </si>
  <si>
    <t>M40</t>
  </si>
  <si>
    <t>M41</t>
  </si>
  <si>
    <t>M42</t>
  </si>
  <si>
    <t>M43</t>
  </si>
  <si>
    <t>M44</t>
  </si>
  <si>
    <t>M45</t>
  </si>
  <si>
    <t>M46</t>
  </si>
  <si>
    <t>M47</t>
  </si>
  <si>
    <t>M48</t>
  </si>
  <si>
    <t>M49</t>
  </si>
  <si>
    <t>M50</t>
  </si>
  <si>
    <t>M51</t>
  </si>
  <si>
    <t>M52</t>
  </si>
  <si>
    <t>M53</t>
  </si>
  <si>
    <t>M54</t>
  </si>
  <si>
    <t>M55</t>
  </si>
  <si>
    <t>M56</t>
  </si>
  <si>
    <t>M57</t>
  </si>
  <si>
    <t>M58</t>
  </si>
  <si>
    <t>M59</t>
  </si>
  <si>
    <t>M60</t>
  </si>
  <si>
    <t>M61</t>
  </si>
  <si>
    <t>M62</t>
  </si>
  <si>
    <t>M63</t>
  </si>
  <si>
    <t>M64</t>
  </si>
  <si>
    <t>M65</t>
  </si>
  <si>
    <t>M66</t>
  </si>
  <si>
    <t>M67</t>
  </si>
  <si>
    <t>M68</t>
  </si>
  <si>
    <t>M69</t>
  </si>
  <si>
    <t>M70</t>
  </si>
  <si>
    <t>M71</t>
  </si>
  <si>
    <t>M72</t>
  </si>
  <si>
    <t>M73</t>
  </si>
  <si>
    <t>M74</t>
  </si>
  <si>
    <t>M75</t>
  </si>
  <si>
    <t>M76</t>
  </si>
  <si>
    <t>M77</t>
  </si>
  <si>
    <t>M78</t>
  </si>
  <si>
    <t>M79</t>
  </si>
  <si>
    <t>M80</t>
  </si>
  <si>
    <t>M81</t>
  </si>
  <si>
    <t>M82</t>
  </si>
  <si>
    <t>M83</t>
  </si>
  <si>
    <t>M84</t>
  </si>
  <si>
    <t>M85</t>
  </si>
  <si>
    <t>M86</t>
  </si>
  <si>
    <t>M87</t>
  </si>
  <si>
    <t>M88</t>
  </si>
  <si>
    <t xml:space="preserve">NOTES:  </t>
  </si>
  <si>
    <t>Longitude and latitude (in degrees) of earthquake location</t>
  </si>
  <si>
    <t>Earthquake focal depth (km)</t>
  </si>
  <si>
    <t>Year, Mo, Day, Hr, Min, Sec</t>
  </si>
  <si>
    <t xml:space="preserve">WORKBOOK:  </t>
  </si>
  <si>
    <t>-----</t>
  </si>
  <si>
    <t>M101</t>
  </si>
  <si>
    <t>M102</t>
  </si>
  <si>
    <t>M103</t>
  </si>
  <si>
    <t>M104</t>
  </si>
  <si>
    <t>M89</t>
  </si>
  <si>
    <t>M90</t>
  </si>
  <si>
    <t>M91</t>
  </si>
  <si>
    <t>M92</t>
  </si>
  <si>
    <t>M93</t>
  </si>
  <si>
    <t>M94</t>
  </si>
  <si>
    <t>M95</t>
  </si>
  <si>
    <t>M96</t>
  </si>
  <si>
    <t>M97</t>
  </si>
  <si>
    <t>M98</t>
  </si>
  <si>
    <t>M99</t>
  </si>
  <si>
    <t>M100</t>
  </si>
  <si>
    <t>M105</t>
  </si>
  <si>
    <t>M106</t>
  </si>
  <si>
    <t>M107</t>
  </si>
  <si>
    <t>M108</t>
  </si>
  <si>
    <t>M109</t>
  </si>
  <si>
    <t>M110</t>
  </si>
  <si>
    <t>M111</t>
  </si>
  <si>
    <t>M112</t>
  </si>
  <si>
    <t>M1113</t>
  </si>
  <si>
    <t>M114</t>
  </si>
  <si>
    <t>II.  UUSS Moment Tensors (1994-2012.75)</t>
  </si>
  <si>
    <t>A</t>
  </si>
  <si>
    <t>B</t>
  </si>
  <si>
    <t>C</t>
  </si>
  <si>
    <t>D</t>
  </si>
  <si>
    <t>E</t>
  </si>
  <si>
    <t>F</t>
  </si>
  <si>
    <t>Mobs</t>
  </si>
  <si>
    <t>G</t>
  </si>
  <si>
    <t>K</t>
  </si>
  <si>
    <t>Year</t>
  </si>
  <si>
    <t>Day</t>
  </si>
  <si>
    <t>I-J</t>
  </si>
  <si>
    <t>M-R</t>
  </si>
  <si>
    <t>S</t>
  </si>
  <si>
    <t>Year of earthquake occurrence</t>
  </si>
  <si>
    <t>Geographic area of epicenter</t>
  </si>
  <si>
    <r>
      <t>Observed moment magnitude, M</t>
    </r>
    <r>
      <rPr>
        <vertAlign val="subscript"/>
        <sz val="12"/>
        <color theme="1"/>
        <rFont val="Calibri"/>
        <family val="2"/>
        <scheme val="minor"/>
      </rPr>
      <t>obs</t>
    </r>
    <r>
      <rPr>
        <sz val="12"/>
        <color theme="1"/>
        <rFont val="Calibri"/>
        <family val="2"/>
        <scheme val="minor"/>
      </rPr>
      <t>, computed from seismic moment, M</t>
    </r>
    <r>
      <rPr>
        <vertAlign val="subscript"/>
        <sz val="12"/>
        <color theme="1"/>
        <rFont val="Calibri"/>
        <family val="2"/>
        <scheme val="minor"/>
      </rPr>
      <t>0</t>
    </r>
    <r>
      <rPr>
        <sz val="12"/>
        <color theme="1"/>
        <rFont val="Calibri"/>
        <family val="2"/>
        <scheme val="minor"/>
      </rPr>
      <t>, in column E, using the definition of Hanks and Kanamori (1979): M = 2/3 log(M</t>
    </r>
    <r>
      <rPr>
        <vertAlign val="subscript"/>
        <sz val="12"/>
        <color theme="1"/>
        <rFont val="Calibri"/>
        <family val="2"/>
        <scheme val="minor"/>
      </rPr>
      <t>0</t>
    </r>
    <r>
      <rPr>
        <sz val="12"/>
        <color theme="1"/>
        <rFont val="Calibri"/>
        <family val="2"/>
        <scheme val="minor"/>
      </rPr>
      <t>) - 10.7</t>
    </r>
  </si>
  <si>
    <t>Seismic moment (dyne-cm)</t>
  </si>
  <si>
    <t xml:space="preserve">Original cited source for value of seismic moment in column E </t>
  </si>
  <si>
    <r>
      <t xml:space="preserve">Standard deviation of normally distributed errors in </t>
    </r>
    <r>
      <rPr>
        <b/>
        <sz val="12"/>
        <color theme="1"/>
        <rFont val="Calibri"/>
        <family val="2"/>
        <scheme val="minor"/>
      </rPr>
      <t>M</t>
    </r>
    <r>
      <rPr>
        <vertAlign val="subscript"/>
        <sz val="12"/>
        <color theme="1"/>
        <rFont val="Calibri"/>
        <family val="2"/>
        <scheme val="minor"/>
      </rPr>
      <t>obs</t>
    </r>
    <r>
      <rPr>
        <sz val="12"/>
        <color theme="1"/>
        <rFont val="Calibri"/>
        <family val="2"/>
        <scheme val="minor"/>
      </rPr>
      <t xml:space="preserve">, used to compute correction term </t>
    </r>
    <r>
      <rPr>
        <i/>
        <sz val="12"/>
        <color theme="1"/>
        <rFont val="Calibri"/>
        <family val="2"/>
        <scheme val="minor"/>
      </rPr>
      <t>N</t>
    </r>
    <r>
      <rPr>
        <sz val="12"/>
        <color theme="1"/>
        <rFont val="Calibri"/>
        <family val="2"/>
        <scheme val="minor"/>
      </rPr>
      <t>* for magnitude uncertainty</t>
    </r>
  </si>
  <si>
    <t xml:space="preserve">M obs              </t>
  </si>
  <si>
    <t xml:space="preserve">WORKSHEETS:  </t>
  </si>
  <si>
    <t>SOURCE 102:  TABULATION OF EARTHQUAKES IN THE UTAH REGION (EXCLUDING KNOWN AND SUSPECTED MINING-RELATED EVENTS) WITH  OBSERVED MOMENT MAGNITUDES (1934-2012.75)</t>
  </si>
  <si>
    <t xml:space="preserve">SOURCE 106:  TABULATION OF EARTHQUAKES IN THE UTAH EXTENDED BORDER REGION (EBR) WITH OBSERVED SEISMIC MOMENTS (1994-2012.75) </t>
  </si>
  <si>
    <t xml:space="preserve">     EBR (Extended Border Region):  Area of the UTREXT outside the UTR</t>
  </si>
  <si>
    <t xml:space="preserve">TABULATION OF SEVEN SUPPLEMENTARY EARTHQUAKES WITH OBSERVED SEISMIC MOMENTS (1959-2013) </t>
  </si>
  <si>
    <r>
      <rPr>
        <b/>
        <sz val="11"/>
        <color theme="1"/>
        <rFont val="Calibri"/>
        <family val="2"/>
        <scheme val="minor"/>
      </rPr>
      <t>Mobs EBR (7 Supplementary Events)</t>
    </r>
    <r>
      <rPr>
        <sz val="11"/>
        <color theme="1"/>
        <rFont val="Calibri"/>
        <family val="2"/>
        <scheme val="minor"/>
      </rPr>
      <t xml:space="preserve"> -- Provides data for seven earthquakes (1959-2013), either outside the UTREXT or outside the time period of the BEM catalog, with observed moment magnitudes that are used in Appendix E.</t>
    </r>
  </si>
  <si>
    <r>
      <rPr>
        <b/>
        <sz val="11"/>
        <color theme="1"/>
        <rFont val="Calibri"/>
        <family val="2"/>
        <scheme val="minor"/>
      </rPr>
      <t>Explanation of Columns (Fields)</t>
    </r>
    <r>
      <rPr>
        <sz val="11"/>
        <color theme="1"/>
        <rFont val="Calibri"/>
        <family val="2"/>
        <scheme val="minor"/>
      </rPr>
      <t xml:space="preserve"> -- Provides an explanation for the columns(fields) used in all four worksheets that tabulate values of Mobs.</t>
    </r>
  </si>
  <si>
    <t>Mining-Related Seismic Events in the Utah Region (2000-2012) with Observed Seismic Moments Excluded from BEM Catalog</t>
  </si>
  <si>
    <t xml:space="preserve">ABBREVIATIONS:  </t>
  </si>
  <si>
    <t>GCMT = Global centroid moment tensor</t>
  </si>
  <si>
    <t>MT = moment tensor</t>
  </si>
  <si>
    <t>OSU = Oregon State University</t>
  </si>
  <si>
    <t>SLU = St. Louis University</t>
  </si>
  <si>
    <t>UUSS = University of Utah Seismograph Stations</t>
  </si>
  <si>
    <r>
      <t xml:space="preserve">Besides the abbreviations defined in the </t>
    </r>
    <r>
      <rPr>
        <b/>
        <sz val="11"/>
        <color theme="1"/>
        <rFont val="Calibri"/>
        <family val="2"/>
        <scheme val="minor"/>
      </rPr>
      <t>Explanation of Columns (Fields)</t>
    </r>
    <r>
      <rPr>
        <sz val="11"/>
        <color theme="1"/>
        <rFont val="Calibri"/>
        <family val="2"/>
        <scheme val="minor"/>
      </rPr>
      <t>, the following abbreviations also appear in the worksheets:</t>
    </r>
  </si>
  <si>
    <t>Identification number of event with an observed moment magnitude</t>
  </si>
  <si>
    <t>Global CMT Catalog, Mobs reduced by 0.14; see also Dziewonski et al. (1990)</t>
  </si>
  <si>
    <t>Global CMT Catalog, Mobs reduced by 0.14; see also Whidden and Pankow (2012), Event #40</t>
  </si>
  <si>
    <t xml:space="preserve">Global CMT Catalog, Mobs reduced by 0.14 </t>
  </si>
  <si>
    <t>Whidden (2013, UUSS MT catalog, in prep.)</t>
  </si>
  <si>
    <t>Willow Creek Coal Mine, Utah</t>
  </si>
  <si>
    <t>SUFCO Coal Mine, Utah</t>
  </si>
  <si>
    <r>
      <t>Note:  All values of M</t>
    </r>
    <r>
      <rPr>
        <b/>
        <vertAlign val="subscript"/>
        <sz val="12"/>
        <color theme="1"/>
        <rFont val="Calibri"/>
        <family val="2"/>
        <scheme val="minor"/>
      </rPr>
      <t>obs</t>
    </r>
    <r>
      <rPr>
        <b/>
        <sz val="12"/>
        <color theme="1"/>
        <rFont val="Calibri"/>
        <family val="2"/>
        <scheme val="minor"/>
      </rPr>
      <t xml:space="preserve"> based on the GCMT catalog are reduced by 0.14 (see section in Appendix E, </t>
    </r>
    <r>
      <rPr>
        <b/>
        <i/>
        <sz val="12"/>
        <color theme="1"/>
        <rFont val="Calibri"/>
        <family val="2"/>
        <scheme val="minor"/>
      </rPr>
      <t>Moment Magnitude Data</t>
    </r>
    <r>
      <rPr>
        <b/>
        <sz val="12"/>
        <color theme="1"/>
        <rFont val="Calibri"/>
        <family val="2"/>
        <scheme val="minor"/>
      </rPr>
      <t xml:space="preserve">) </t>
    </r>
  </si>
  <si>
    <t>E-2.  Moment Magnitude Data</t>
  </si>
  <si>
    <t xml:space="preserve">Long, Lat </t>
  </si>
  <si>
    <t xml:space="preserve">Long </t>
  </si>
  <si>
    <t xml:space="preserve">Lat </t>
  </si>
  <si>
    <t>Long</t>
  </si>
  <si>
    <t>Lat</t>
  </si>
  <si>
    <r>
      <t xml:space="preserve">UTREXT (Extended Utah Region):  36.000 to </t>
    </r>
    <r>
      <rPr>
        <sz val="11"/>
        <color theme="1"/>
        <rFont val="Calibri"/>
        <family val="2"/>
      </rPr>
      <t>43.500 deg N, 108.000 to 115.000 deg W</t>
    </r>
  </si>
  <si>
    <t xml:space="preserve">     UTR (Utah Region): 36.750 to 42.500 deg N, 108.750 to 114.250 deg W</t>
  </si>
  <si>
    <r>
      <rPr>
        <b/>
        <sz val="11"/>
        <color theme="1"/>
        <rFont val="Calibri"/>
        <family val="2"/>
        <scheme val="minor"/>
      </rPr>
      <t>Mobs UTR (aka Source 102)</t>
    </r>
    <r>
      <rPr>
        <sz val="11"/>
        <color theme="1"/>
        <rFont val="Calibri"/>
        <family val="2"/>
        <scheme val="minor"/>
      </rPr>
      <t xml:space="preserve"> -- Provides data for 78 earthquakes in the Utah Region with observed moment magnitudes (1934-2012.75).  "Source 102" is a descriptor used in other workbooks referring the reader to this worksheet as the  source of data for particular event lines in merged subcatalogs.    </t>
    </r>
  </si>
  <si>
    <r>
      <rPr>
        <b/>
        <sz val="11"/>
        <color theme="1"/>
        <rFont val="Calibri"/>
        <family val="2"/>
        <scheme val="minor"/>
      </rPr>
      <t>Mobs EBR (aka Source 106)</t>
    </r>
    <r>
      <rPr>
        <sz val="11"/>
        <color theme="1"/>
        <rFont val="Calibri"/>
        <family val="2"/>
        <scheme val="minor"/>
      </rPr>
      <t xml:space="preserve"> -- Provides data for 29 earthquakes in the Extended Border Region with observed moment magnitudes (1994-2012.75).  "Source 106" is a descriptor used in other workbooks referring the reader to this worksheet as the  source of data for particular event lines in merged subcatalogs.    </t>
    </r>
  </si>
  <si>
    <r>
      <t xml:space="preserve">Mobs (Mining-Related) </t>
    </r>
    <r>
      <rPr>
        <sz val="11"/>
        <color theme="1"/>
        <rFont val="Calibri"/>
        <family val="2"/>
        <scheme val="minor"/>
      </rPr>
      <t>-- Provides data for four mining-related seismic events in the Utah Region (2000-2012) with observed seismic moments; these events are excluded from the BEM catalog.</t>
    </r>
  </si>
  <si>
    <r>
      <t>G2 = Generic value of sigM (0.06) for GCMT catalog for 1995-2000, derived from data in Kagan (2003, t</t>
    </r>
    <r>
      <rPr>
        <sz val="12"/>
        <color theme="1"/>
        <rFont val="Calibri"/>
        <family val="2"/>
        <scheme val="minor"/>
      </rPr>
      <t>able 5, for earthquakes 0–70 km depth</t>
    </r>
    <r>
      <rPr>
        <sz val="12"/>
        <color theme="1"/>
        <rFont val="Calibri"/>
        <family val="2"/>
        <scheme val="minor"/>
      </rPr>
      <t xml:space="preserve">). 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>ee Appendix E, table E-6</t>
    </r>
    <r>
      <rPr>
        <sz val="12"/>
        <color theme="1"/>
        <rFont val="Calibri"/>
        <family val="2"/>
        <scheme val="minor"/>
      </rPr>
      <t>.</t>
    </r>
    <r>
      <rPr>
        <sz val="12"/>
        <color theme="1"/>
        <rFont val="Calibri"/>
        <family val="2"/>
        <scheme val="minor"/>
      </rPr>
      <t xml:space="preserve"> </t>
    </r>
  </si>
  <si>
    <r>
      <t>G1 = Generic value of sigM (0.10) for GCMT catalog for 1980-1994, derived from data in Kagan (2003, t</t>
    </r>
    <r>
      <rPr>
        <sz val="12"/>
        <color theme="1"/>
        <rFont val="Calibri"/>
        <family val="2"/>
        <scheme val="minor"/>
      </rPr>
      <t>able 5, for earthquakes 0–70 km depth)</t>
    </r>
    <r>
      <rPr>
        <sz val="12"/>
        <color theme="1"/>
        <rFont val="Calibri"/>
        <family val="2"/>
        <scheme val="minor"/>
      </rPr>
      <t>.  S</t>
    </r>
    <r>
      <rPr>
        <sz val="12"/>
        <color theme="1"/>
        <rFont val="Calibri"/>
        <family val="2"/>
        <scheme val="minor"/>
      </rPr>
      <t>ee Appendix E, table E-6</t>
    </r>
    <r>
      <rPr>
        <sz val="12"/>
        <color theme="1"/>
        <rFont val="Calibri"/>
        <family val="2"/>
        <scheme val="minor"/>
      </rPr>
      <t>.</t>
    </r>
  </si>
  <si>
    <r>
      <t>G3 = Generic value of sigM (0.06) for GCMT catalog, 2001-2012,  based on analysis of 24 shallow (&lt; 33 km depth) earthquakes in western North America by Pechmann and Whidden (2013</t>
    </r>
    <r>
      <rPr>
        <sz val="12"/>
        <color theme="1"/>
        <rFont val="Calibri"/>
        <family val="2"/>
        <scheme val="minor"/>
      </rPr>
      <t>)</t>
    </r>
    <r>
      <rPr>
        <sz val="12"/>
        <color theme="1"/>
        <rFont val="Calibri"/>
        <family val="2"/>
        <scheme val="minor"/>
      </rPr>
      <t xml:space="preserve">. 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>ee Appendix E, table E-6</t>
    </r>
    <r>
      <rPr>
        <sz val="12"/>
        <color theme="1"/>
        <rFont val="Calibri"/>
        <family val="2"/>
        <scheme val="minor"/>
      </rPr>
      <t>.</t>
    </r>
    <r>
      <rPr>
        <sz val="12"/>
        <color theme="1"/>
        <rFont val="Calibri"/>
        <family val="2"/>
        <scheme val="minor"/>
      </rPr>
      <t xml:space="preserve"> </t>
    </r>
  </si>
  <si>
    <r>
      <t>G4 = Generic value of sigM (0.05) for Mw(UUSS) determined by Pechmann and Whidden (2013)</t>
    </r>
    <r>
      <rPr>
        <sz val="12"/>
        <color theme="1"/>
        <rFont val="Calibri"/>
        <family val="2"/>
        <scheme val="minor"/>
      </rPr>
      <t xml:space="preserve">. 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>ee Appendix E, table E-6</t>
    </r>
    <r>
      <rPr>
        <sz val="12"/>
        <color theme="1"/>
        <rFont val="Calibri"/>
        <family val="2"/>
        <scheme val="minor"/>
      </rPr>
      <t>.</t>
    </r>
    <r>
      <rPr>
        <sz val="12"/>
        <color theme="1"/>
        <rFont val="Calibri"/>
        <family val="2"/>
        <scheme val="minor"/>
      </rPr>
      <t xml:space="preserve"> </t>
    </r>
  </si>
  <si>
    <r>
      <t>G5 = Generic value of sigM (0.05) for Mw(SLU) determined by Pechmann and Whidden (2013)</t>
    </r>
    <r>
      <rPr>
        <sz val="12"/>
        <color theme="1"/>
        <rFont val="Calibri"/>
        <family val="2"/>
        <scheme val="minor"/>
      </rPr>
      <t xml:space="preserve">. 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>ee Appendix E, table E-6</t>
    </r>
    <r>
      <rPr>
        <sz val="12"/>
        <color theme="1"/>
        <rFont val="Calibri"/>
        <family val="2"/>
        <scheme val="minor"/>
      </rPr>
      <t>.</t>
    </r>
    <r>
      <rPr>
        <sz val="12"/>
        <color theme="1"/>
        <rFont val="Calibri"/>
        <family val="2"/>
        <scheme val="minor"/>
      </rPr>
      <t xml:space="preserve"> </t>
    </r>
  </si>
  <si>
    <r>
      <t>N2 = Nominal value of sigM (0.15) for 1960-1975, adopted from EPRI/DOE/NRC (2012); for Patton and Zandt (1991),</t>
    </r>
    <r>
      <rPr>
        <sz val="12"/>
        <color theme="1"/>
        <rFont val="Calibri"/>
        <family val="2"/>
        <scheme val="minor"/>
      </rPr>
      <t xml:space="preserve"> consider</t>
    </r>
    <r>
      <rPr>
        <sz val="12"/>
        <color theme="1"/>
        <rFont val="Calibri"/>
        <family val="2"/>
        <scheme val="minor"/>
      </rPr>
      <t>ation was given to the fact</t>
    </r>
    <r>
      <rPr>
        <sz val="12"/>
        <color theme="1"/>
        <rFont val="Calibri"/>
        <family val="2"/>
        <scheme val="minor"/>
      </rPr>
      <t xml:space="preserve"> that seismic moments determined for earthquakes prior to about 1978 were based on hand-digitized WWSSN records</t>
    </r>
    <r>
      <rPr>
        <sz val="12"/>
        <color theme="1"/>
        <rFont val="Calibri"/>
        <family val="2"/>
        <scheme val="minor"/>
      </rPr>
      <t>.</t>
    </r>
  </si>
  <si>
    <r>
      <t>N3 = Nominal value of sigM (0.125) for 1976-1984, adopted from EPRI/DOE/NRC (2012); for Patton and Zandt (1991), conside</t>
    </r>
    <r>
      <rPr>
        <sz val="12"/>
        <color theme="1"/>
        <rFont val="Calibri"/>
        <family val="2"/>
        <scheme val="minor"/>
      </rPr>
      <t>ration was given to the fact</t>
    </r>
    <r>
      <rPr>
        <sz val="12"/>
        <color theme="1"/>
        <rFont val="Calibri"/>
        <family val="2"/>
        <scheme val="minor"/>
      </rPr>
      <t xml:space="preserve"> that seismic moments determined for earthquakes between 1978 and 1983 were based on digital recordings, in contrast to pre-1978 determinations (N2)</t>
    </r>
    <r>
      <rPr>
        <sz val="12"/>
        <color theme="1"/>
        <rFont val="Calibri"/>
        <family val="2"/>
        <scheme val="minor"/>
      </rPr>
      <t>.</t>
    </r>
  </si>
  <si>
    <r>
      <t>D* = w</t>
    </r>
    <r>
      <rPr>
        <sz val="12"/>
        <color theme="1"/>
        <rFont val="Calibri"/>
        <family val="2"/>
        <scheme val="minor"/>
      </rPr>
      <t xml:space="preserve">ell-constrained hypocentral solution, MT = moment tensor inversion, SA = </t>
    </r>
    <r>
      <rPr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>pecial analysis, poor = poorly-constrained focal depth, fixed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=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constrained focal depth</t>
    </r>
    <r>
      <rPr>
        <sz val="12"/>
        <color theme="1"/>
        <rFont val="Calibri"/>
        <family val="2"/>
        <scheme val="minor"/>
      </rPr>
      <t>.</t>
    </r>
    <r>
      <rPr>
        <sz val="12"/>
        <color theme="1"/>
        <rFont val="Calibri"/>
        <family val="2"/>
        <scheme val="minor"/>
      </rPr>
      <t xml:space="preserve">  [Note:  </t>
    </r>
    <r>
      <rPr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UUSS "well-constrained" focal depth require</t>
    </r>
    <r>
      <rPr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 xml:space="preserve"> DMIN, the epicentral distance (in km)</t>
    </r>
    <r>
      <rPr>
        <sz val="12"/>
        <color theme="1"/>
        <rFont val="Calibri"/>
        <family val="2"/>
        <scheme val="minor"/>
      </rPr>
      <t>,</t>
    </r>
    <r>
      <rPr>
        <sz val="12"/>
        <color theme="1"/>
        <rFont val="Calibri"/>
        <family val="2"/>
        <scheme val="minor"/>
      </rPr>
      <t xml:space="preserve"> to be less than or equal to </t>
    </r>
    <r>
      <rPr>
        <sz val="12"/>
        <color theme="1"/>
        <rFont val="Calibri"/>
        <family val="2"/>
        <scheme val="minor"/>
      </rPr>
      <t xml:space="preserve">either </t>
    </r>
    <r>
      <rPr>
        <sz val="12"/>
        <color theme="1"/>
        <rFont val="Calibri"/>
        <family val="2"/>
        <scheme val="minor"/>
      </rPr>
      <t xml:space="preserve">the computed focal depth or 5.0 km and ERZ (the standard vertical error, in km) </t>
    </r>
    <r>
      <rPr>
        <sz val="12"/>
        <color theme="1"/>
        <rFont val="Calibri"/>
        <family val="2"/>
        <scheme val="minor"/>
      </rPr>
      <t xml:space="preserve">to be </t>
    </r>
    <r>
      <rPr>
        <sz val="12"/>
        <color theme="1"/>
        <rFont val="Calibri"/>
        <family val="2"/>
        <scheme val="minor"/>
      </rPr>
      <t>≤  2.0 km</t>
    </r>
    <r>
      <rPr>
        <sz val="12"/>
        <color theme="1"/>
        <rFont val="Calibri"/>
        <family val="2"/>
        <scheme val="minor"/>
      </rPr>
      <t>.</t>
    </r>
    <r>
      <rPr>
        <sz val="12"/>
        <color theme="1"/>
        <rFont val="Calibri"/>
        <family val="2"/>
        <scheme val="minor"/>
      </rPr>
      <t>]</t>
    </r>
  </si>
  <si>
    <r>
      <t>Earthquake origin date and time expressed in Coordinated Universal Time (UTC)</t>
    </r>
    <r>
      <rPr>
        <sz val="12"/>
        <color theme="1"/>
        <rFont val="Calibri"/>
        <family val="2"/>
        <scheme val="minor"/>
      </rPr>
      <t>, or equivalently in Greenwich Mean Time (GMT) prior to 1960.</t>
    </r>
  </si>
  <si>
    <r>
      <t>Indicates the source of the values listed for the epicenter and focal depth, respectively (UUSS = University of Utah Seismograph Stations catalog, PDE = USGS PDE (Preliminary Determination of Epicenters)</t>
    </r>
    <r>
      <rPr>
        <sz val="12"/>
        <color theme="1"/>
        <rFont val="Calibri"/>
        <family val="2"/>
        <scheme val="minor"/>
      </rPr>
      <t xml:space="preserve"> catalog</t>
    </r>
  </si>
  <si>
    <t>Pocatello Valley, Idaho (mainshock, or late aftershock)</t>
  </si>
  <si>
    <t>Global CMT Catalog, Mobs reduced by 0.14; see also Dziewonski et al. (1993); Pechmann et al. (2007) determined a mean Mobs of 5.54 from seven Mo measurements; Whidden (2013, UUSS MT catalog, in prep.) determined Mw 5.36</t>
  </si>
  <si>
    <t>(E): UUSS, (D): Whidden (2013, UUSS MT catalog, in prep.)</t>
  </si>
  <si>
    <t>Crandall Canyon Coal Mine, Utah</t>
  </si>
  <si>
    <t xml:space="preserve">DATABASE VERSION:  </t>
  </si>
  <si>
    <t>January 30, 2014</t>
  </si>
  <si>
    <t>Explanation of Columns (Fields) A-S in all "Mobs" Worksheets</t>
  </si>
  <si>
    <t xml:space="preserve">SUBREGIONS:  </t>
  </si>
  <si>
    <t xml:space="preserve"> CATALOG REGION:  </t>
  </si>
  <si>
    <t>Geometric mean of four Mo measurements: Battis and Hill (1977, 7.20E+24), Williams (1979, 1.20E+25), Bache et al. (1980, 1.50E+25), Wallace et al. (1981, 1.60E+25)</t>
  </si>
  <si>
    <t xml:space="preserve">SA1 (Special Analysis 1): sigM (0.06) is the std. error of the mean calculated from the four observed moment magnitudes, after correcting the std. dev. for sample size; the corresponding sigM (0.02) calculated using the geometric standard error from the four observed seismic moments was judged to be unrealistically small. </t>
  </si>
  <si>
    <t>Global CMT Catalog, Mobs reduced by 0.14; see also Ekstrom and Dziewonski (1985);  Mobs = 6.89 from geometric mean of six Mo measurements : Doser and Smith (1985, 2.10E+26), Barrientos et al. (1985, 1.85E+26), Nabelek et al. (1985, 3.10E+26), Ekstrom and Dziewonski (1985, 3.12E+26), Sipkin (1986, 2.48E+26), Mendoza and Hartzell (1988, 2.30E+26)</t>
  </si>
  <si>
    <r>
      <t xml:space="preserve">This Excel workbook contains moment magnitude data described by Arabasz and others (2016) in Appendix E of the final report of the Working Group on Utah Earthquake Probabilities (WGUEP, 2016).  </t>
    </r>
    <r>
      <rPr>
        <b/>
        <sz val="11"/>
        <color theme="1"/>
        <rFont val="Calibri"/>
        <family val="2"/>
        <scheme val="minor"/>
      </rPr>
      <t>References for all citations used are given in that appendix.</t>
    </r>
    <r>
      <rPr>
        <sz val="11"/>
        <color theme="1"/>
        <rFont val="Calibri"/>
        <family val="2"/>
        <scheme val="minor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</si>
</sst>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E+00"/>
    <numFmt numFmtId="166" formatCode="0.0"/>
  </numFmts>
  <fonts count="3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vertAlign val="subscript"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20" fillId="0" borderId="0"/>
    <xf numFmtId="0" fontId="20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132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1" fontId="0" fillId="0" borderId="0" xfId="0" applyNumberFormat="1" applyAlignment="1">
      <alignment horizontal="center"/>
    </xf>
    <xf numFmtId="2" fontId="23" fillId="0" borderId="0" xfId="0" applyNumberFormat="1" applyFont="1" applyFill="1" applyAlignment="1">
      <alignment horizontal="left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center"/>
    </xf>
    <xf numFmtId="0" fontId="0" fillId="0" borderId="0" xfId="0"/>
    <xf numFmtId="0" fontId="0" fillId="0" borderId="0" xfId="0" applyFill="1"/>
    <xf numFmtId="2" fontId="0" fillId="0" borderId="0" xfId="0" applyNumberFormat="1" applyAlignment="1">
      <alignment horizontal="left" wrapText="1"/>
    </xf>
    <xf numFmtId="0" fontId="17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left"/>
    </xf>
    <xf numFmtId="2" fontId="17" fillId="0" borderId="10" xfId="0" applyNumberFormat="1" applyFont="1" applyBorder="1" applyAlignment="1">
      <alignment horizontal="center"/>
    </xf>
    <xf numFmtId="2" fontId="17" fillId="0" borderId="10" xfId="0" applyNumberFormat="1" applyFont="1" applyBorder="1" applyAlignment="1">
      <alignment horizontal="left"/>
    </xf>
    <xf numFmtId="2" fontId="17" fillId="0" borderId="10" xfId="0" applyNumberFormat="1" applyFont="1" applyBorder="1" applyAlignment="1">
      <alignment horizontal="center" wrapText="1"/>
    </xf>
    <xf numFmtId="164" fontId="17" fillId="0" borderId="1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2" fontId="17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left"/>
    </xf>
    <xf numFmtId="2" fontId="17" fillId="0" borderId="0" xfId="0" applyNumberFormat="1" applyFont="1" applyBorder="1" applyAlignment="1">
      <alignment horizontal="center" wrapText="1"/>
    </xf>
    <xf numFmtId="164" fontId="17" fillId="0" borderId="0" xfId="0" applyNumberFormat="1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2" fontId="0" fillId="0" borderId="0" xfId="0" applyNumberFormat="1" applyFont="1" applyFill="1" applyAlignment="1">
      <alignment horizontal="left" wrapText="1"/>
    </xf>
    <xf numFmtId="2" fontId="0" fillId="0" borderId="0" xfId="0" applyNumberFormat="1" applyFont="1" applyAlignment="1">
      <alignment horizontal="left"/>
    </xf>
    <xf numFmtId="0" fontId="28" fillId="0" borderId="0" xfId="0" applyFont="1" applyAlignment="1">
      <alignment horizontal="center" vertical="top"/>
    </xf>
    <xf numFmtId="0" fontId="27" fillId="0" borderId="0" xfId="0" applyFont="1" applyBorder="1" applyAlignment="1"/>
    <xf numFmtId="2" fontId="0" fillId="0" borderId="0" xfId="0" applyNumberFormat="1" applyFont="1" applyAlignment="1">
      <alignment horizontal="center"/>
    </xf>
    <xf numFmtId="11" fontId="17" fillId="0" borderId="10" xfId="0" applyNumberFormat="1" applyFont="1" applyBorder="1" applyAlignment="1">
      <alignment horizontal="center"/>
    </xf>
    <xf numFmtId="11" fontId="17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6" fillId="0" borderId="0" xfId="0" applyFont="1" applyFill="1" applyBorder="1" applyAlignment="1"/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center"/>
    </xf>
    <xf numFmtId="11" fontId="17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center" wrapText="1"/>
    </xf>
    <xf numFmtId="164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28" fillId="0" borderId="0" xfId="0" applyFont="1" applyAlignment="1">
      <alignment horizontal="left" vertical="top"/>
    </xf>
    <xf numFmtId="0" fontId="0" fillId="0" borderId="0" xfId="0" applyFill="1" applyAlignment="1">
      <alignment horizontal="center" vertical="top"/>
    </xf>
    <xf numFmtId="0" fontId="0" fillId="0" borderId="0" xfId="0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left" vertical="top"/>
    </xf>
    <xf numFmtId="0" fontId="28" fillId="0" borderId="0" xfId="0" applyFont="1" applyAlignment="1">
      <alignment vertical="top" wrapText="1"/>
    </xf>
    <xf numFmtId="0" fontId="0" fillId="0" borderId="0" xfId="0" applyFill="1" applyAlignment="1">
      <alignment horizontal="left" vertical="top" wrapText="1"/>
    </xf>
    <xf numFmtId="0" fontId="28" fillId="0" borderId="0" xfId="0" applyFont="1" applyBorder="1" applyAlignment="1">
      <alignment vertical="top" wrapText="1"/>
    </xf>
    <xf numFmtId="0" fontId="17" fillId="0" borderId="0" xfId="0" applyFont="1" applyAlignment="1">
      <alignment wrapText="1"/>
    </xf>
    <xf numFmtId="0" fontId="29" fillId="0" borderId="0" xfId="0" applyFont="1" applyAlignment="1">
      <alignment vertical="top" wrapText="1"/>
    </xf>
    <xf numFmtId="0" fontId="17" fillId="0" borderId="0" xfId="0" applyFont="1"/>
    <xf numFmtId="0" fontId="0" fillId="0" borderId="0" xfId="0" quotePrefix="1"/>
    <xf numFmtId="0" fontId="29" fillId="0" borderId="10" xfId="0" applyFont="1" applyBorder="1" applyAlignment="1">
      <alignment vertical="top"/>
    </xf>
    <xf numFmtId="0" fontId="28" fillId="0" borderId="0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28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29" fillId="0" borderId="10" xfId="0" applyFont="1" applyFill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Font="1" applyAlignment="1">
      <alignment horizontal="center" vertical="top"/>
    </xf>
    <xf numFmtId="0" fontId="29" fillId="0" borderId="10" xfId="0" applyFont="1" applyBorder="1" applyAlignment="1">
      <alignment horizontal="center" vertical="top"/>
    </xf>
    <xf numFmtId="0" fontId="1" fillId="0" borderId="0" xfId="0" applyFont="1" applyFill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2" fontId="23" fillId="0" borderId="0" xfId="0" applyNumberFormat="1" applyFont="1" applyFill="1" applyAlignment="1">
      <alignment horizontal="left" vertical="center" wrapText="1"/>
    </xf>
    <xf numFmtId="2" fontId="0" fillId="0" borderId="0" xfId="0" applyNumberFormat="1" applyFon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2" fontId="21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 wrapText="1"/>
    </xf>
    <xf numFmtId="2" fontId="21" fillId="0" borderId="0" xfId="0" applyNumberFormat="1" applyFont="1" applyAlignment="1">
      <alignment horizontal="left" vertical="center"/>
    </xf>
    <xf numFmtId="2" fontId="21" fillId="0" borderId="0" xfId="0" applyNumberFormat="1" applyFont="1" applyFill="1" applyAlignment="1">
      <alignment horizontal="center" vertical="center"/>
    </xf>
    <xf numFmtId="164" fontId="21" fillId="0" borderId="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2" fontId="23" fillId="0" borderId="0" xfId="0" applyNumberFormat="1" applyFont="1" applyAlignment="1">
      <alignment horizontal="left" vertical="center" wrapText="1"/>
    </xf>
    <xf numFmtId="2" fontId="0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2" fontId="0" fillId="0" borderId="0" xfId="0" applyNumberFormat="1" applyFont="1" applyAlignment="1">
      <alignment horizontal="left" vertical="center" wrapText="1"/>
    </xf>
    <xf numFmtId="166" fontId="23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11" fontId="0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2" fontId="0" fillId="0" borderId="0" xfId="0" applyNumberFormat="1" applyAlignment="1">
      <alignment horizontal="left" vertical="center" wrapText="1"/>
    </xf>
    <xf numFmtId="1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11" fontId="0" fillId="0" borderId="0" xfId="0" applyNumberFormat="1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0" fillId="33" borderId="0" xfId="0" applyFill="1" applyAlignment="1">
      <alignment vertical="center"/>
    </xf>
    <xf numFmtId="11" fontId="0" fillId="0" borderId="0" xfId="0" applyNumberFormat="1" applyBorder="1" applyAlignment="1">
      <alignment horizontal="center" vertical="center"/>
    </xf>
    <xf numFmtId="11" fontId="0" fillId="0" borderId="0" xfId="0" applyNumberFormat="1" applyFill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 vertical="center"/>
    </xf>
    <xf numFmtId="2" fontId="0" fillId="0" borderId="0" xfId="0" applyNumberFormat="1" applyFont="1" applyFill="1" applyAlignment="1">
      <alignment horizontal="center" vertical="center"/>
    </xf>
    <xf numFmtId="166" fontId="21" fillId="0" borderId="0" xfId="0" quotePrefix="1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" fontId="21" fillId="0" borderId="0" xfId="0" quotePrefix="1" applyNumberFormat="1" applyFont="1" applyFill="1" applyAlignment="1">
      <alignment horizontal="center" vertical="center"/>
    </xf>
    <xf numFmtId="11" fontId="21" fillId="0" borderId="0" xfId="0" applyNumberFormat="1" applyFont="1" applyAlignment="1">
      <alignment horizontal="center" vertical="center"/>
    </xf>
    <xf numFmtId="2" fontId="24" fillId="0" borderId="0" xfId="0" applyNumberFormat="1" applyFont="1" applyFill="1" applyAlignment="1">
      <alignment horizontal="left" vertical="center" wrapText="1"/>
    </xf>
    <xf numFmtId="2" fontId="21" fillId="0" borderId="0" xfId="0" applyNumberFormat="1" applyFont="1" applyFill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2" fontId="24" fillId="0" borderId="0" xfId="0" applyNumberFormat="1" applyFont="1" applyAlignment="1">
      <alignment horizontal="left" vertical="center" wrapText="1"/>
    </xf>
    <xf numFmtId="166" fontId="21" fillId="0" borderId="0" xfId="0" applyNumberFormat="1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/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6" builtinId="9" hidden="1"/>
    <cellStyle name="Followed Hyperlink" xfId="48" builtinId="9" hidden="1"/>
    <cellStyle name="Followed Hyperlink" xfId="50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 hidden="1"/>
    <cellStyle name="Hyperlink" xfId="47" builtinId="8" hidden="1"/>
    <cellStyle name="Hyperlink" xfId="49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2 2" xfId="44"/>
    <cellStyle name="Normal 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zoomScaleNormal="100" zoomScalePageLayoutView="200" workbookViewId="0">
      <selection activeCell="E4" sqref="E4"/>
    </sheetView>
  </sheetViews>
  <sheetFormatPr defaultColWidth="8.85546875" defaultRowHeight="15" x14ac:dyDescent="0.25"/>
  <cols>
    <col min="1" max="1" width="20.85546875" style="12" customWidth="1"/>
    <col min="2" max="2" width="100.140625" style="12" customWidth="1"/>
    <col min="3" max="3" width="15" style="9" customWidth="1"/>
    <col min="4" max="4" width="16" style="4" customWidth="1"/>
    <col min="5" max="5" width="59" style="12" customWidth="1"/>
    <col min="6" max="16384" width="8.85546875" style="12"/>
  </cols>
  <sheetData>
    <row r="1" spans="1:2" x14ac:dyDescent="0.25">
      <c r="A1" s="35" t="s">
        <v>273</v>
      </c>
      <c r="B1" s="58" t="s">
        <v>346</v>
      </c>
    </row>
    <row r="2" spans="1:2" x14ac:dyDescent="0.25">
      <c r="A2" s="35" t="s">
        <v>371</v>
      </c>
      <c r="B2" s="59" t="s">
        <v>372</v>
      </c>
    </row>
    <row r="3" spans="1:2" x14ac:dyDescent="0.25">
      <c r="A3" s="35"/>
    </row>
    <row r="4" spans="1:2" ht="45" x14ac:dyDescent="0.25">
      <c r="A4" s="36" t="s">
        <v>269</v>
      </c>
      <c r="B4" s="37" t="s">
        <v>379</v>
      </c>
    </row>
    <row r="5" spans="1:2" x14ac:dyDescent="0.25">
      <c r="A5" s="36"/>
      <c r="B5" s="37"/>
    </row>
    <row r="6" spans="1:2" x14ac:dyDescent="0.25">
      <c r="A6" s="36" t="s">
        <v>375</v>
      </c>
      <c r="B6" s="12" t="s">
        <v>352</v>
      </c>
    </row>
    <row r="7" spans="1:2" x14ac:dyDescent="0.25">
      <c r="A7" s="36" t="s">
        <v>374</v>
      </c>
      <c r="B7" s="12" t="s">
        <v>353</v>
      </c>
    </row>
    <row r="8" spans="1:2" x14ac:dyDescent="0.25">
      <c r="A8" s="35"/>
      <c r="B8" s="12" t="s">
        <v>326</v>
      </c>
    </row>
    <row r="9" spans="1:2" x14ac:dyDescent="0.25">
      <c r="A9" s="35"/>
    </row>
    <row r="10" spans="1:2" ht="33.75" customHeight="1" x14ac:dyDescent="0.25">
      <c r="A10" s="36" t="s">
        <v>323</v>
      </c>
      <c r="B10" s="37" t="s">
        <v>329</v>
      </c>
    </row>
    <row r="11" spans="1:2" ht="45" x14ac:dyDescent="0.25">
      <c r="A11" s="36"/>
      <c r="B11" s="37" t="s">
        <v>354</v>
      </c>
    </row>
    <row r="12" spans="1:2" ht="45" x14ac:dyDescent="0.25">
      <c r="A12" s="4"/>
      <c r="B12" s="37" t="s">
        <v>355</v>
      </c>
    </row>
    <row r="13" spans="1:2" ht="45" x14ac:dyDescent="0.25">
      <c r="A13" s="4"/>
      <c r="B13" s="37" t="s">
        <v>328</v>
      </c>
    </row>
    <row r="14" spans="1:2" ht="30" x14ac:dyDescent="0.25">
      <c r="A14" s="35"/>
      <c r="B14" s="56" t="s">
        <v>356</v>
      </c>
    </row>
    <row r="15" spans="1:2" x14ac:dyDescent="0.25">
      <c r="A15" s="35"/>
    </row>
    <row r="16" spans="1:2" ht="30" x14ac:dyDescent="0.25">
      <c r="A16" s="36" t="s">
        <v>331</v>
      </c>
      <c r="B16" s="37" t="s">
        <v>337</v>
      </c>
    </row>
    <row r="17" spans="2:2" x14ac:dyDescent="0.25">
      <c r="B17" s="37" t="s">
        <v>332</v>
      </c>
    </row>
    <row r="18" spans="2:2" x14ac:dyDescent="0.25">
      <c r="B18" s="37" t="s">
        <v>333</v>
      </c>
    </row>
    <row r="19" spans="2:2" x14ac:dyDescent="0.25">
      <c r="B19" s="37" t="s">
        <v>334</v>
      </c>
    </row>
    <row r="20" spans="2:2" x14ac:dyDescent="0.25">
      <c r="B20" s="37" t="s">
        <v>335</v>
      </c>
    </row>
    <row r="21" spans="2:2" x14ac:dyDescent="0.25">
      <c r="B21" s="37" t="s">
        <v>336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PageLayoutView="200" workbookViewId="0">
      <pane ySplit="1" topLeftCell="A2" activePane="bottomLeft" state="frozen"/>
      <selection pane="bottomLeft" activeCell="L20" sqref="L20"/>
    </sheetView>
  </sheetViews>
  <sheetFormatPr defaultColWidth="8.85546875" defaultRowHeight="15" x14ac:dyDescent="0.25"/>
  <cols>
    <col min="1" max="1" width="11.28515625" style="50" customWidth="1"/>
    <col min="2" max="2" width="21" style="50" customWidth="1"/>
    <col min="3" max="3" width="81.42578125" style="64" customWidth="1"/>
    <col min="4" max="16384" width="8.85546875" style="12"/>
  </cols>
  <sheetData>
    <row r="1" spans="1:5" ht="16.5" thickBot="1" x14ac:dyDescent="0.3">
      <c r="A1" s="69" t="s">
        <v>92</v>
      </c>
      <c r="B1" s="65" t="s">
        <v>93</v>
      </c>
      <c r="C1" s="60" t="s">
        <v>94</v>
      </c>
    </row>
    <row r="2" spans="1:5" ht="24" customHeight="1" x14ac:dyDescent="0.25">
      <c r="A2" s="129" t="s">
        <v>373</v>
      </c>
      <c r="B2" s="130"/>
      <c r="C2" s="131"/>
      <c r="D2" s="9"/>
      <c r="E2" s="4"/>
    </row>
    <row r="3" spans="1:5" ht="15.75" x14ac:dyDescent="0.25">
      <c r="A3" s="66"/>
      <c r="B3" s="66"/>
      <c r="C3" s="61"/>
    </row>
    <row r="4" spans="1:5" ht="15.75" x14ac:dyDescent="0.25">
      <c r="A4" s="51" t="s">
        <v>302</v>
      </c>
      <c r="B4" s="67" t="s">
        <v>72</v>
      </c>
      <c r="C4" s="61" t="s">
        <v>338</v>
      </c>
    </row>
    <row r="5" spans="1:5" ht="15.75" x14ac:dyDescent="0.25">
      <c r="A5" s="51" t="s">
        <v>303</v>
      </c>
      <c r="B5" s="52" t="s">
        <v>311</v>
      </c>
      <c r="C5" s="61" t="s">
        <v>316</v>
      </c>
    </row>
    <row r="6" spans="1:5" ht="15.75" x14ac:dyDescent="0.25">
      <c r="A6" s="51" t="s">
        <v>304</v>
      </c>
      <c r="B6" s="52" t="s">
        <v>73</v>
      </c>
      <c r="C6" s="61" t="s">
        <v>317</v>
      </c>
    </row>
    <row r="7" spans="1:5" ht="37.5" x14ac:dyDescent="0.25">
      <c r="A7" s="51" t="s">
        <v>305</v>
      </c>
      <c r="B7" s="52" t="s">
        <v>308</v>
      </c>
      <c r="C7" s="55" t="s">
        <v>318</v>
      </c>
    </row>
    <row r="8" spans="1:5" ht="15.75" x14ac:dyDescent="0.25">
      <c r="A8" s="51" t="s">
        <v>306</v>
      </c>
      <c r="B8" s="52" t="s">
        <v>10</v>
      </c>
      <c r="C8" s="61" t="s">
        <v>319</v>
      </c>
    </row>
    <row r="9" spans="1:5" ht="15.75" x14ac:dyDescent="0.25">
      <c r="A9" s="51" t="s">
        <v>307</v>
      </c>
      <c r="B9" s="52" t="s">
        <v>8</v>
      </c>
      <c r="C9" s="61" t="s">
        <v>320</v>
      </c>
    </row>
    <row r="10" spans="1:5" ht="33" customHeight="1" x14ac:dyDescent="0.25">
      <c r="A10" s="30" t="s">
        <v>309</v>
      </c>
      <c r="B10" s="48" t="s">
        <v>158</v>
      </c>
      <c r="C10" s="53" t="s">
        <v>321</v>
      </c>
    </row>
    <row r="11" spans="1:5" ht="37.5" customHeight="1" x14ac:dyDescent="0.25">
      <c r="A11" s="30" t="s">
        <v>95</v>
      </c>
      <c r="B11" s="48" t="s">
        <v>159</v>
      </c>
      <c r="C11" s="62" t="s">
        <v>358</v>
      </c>
    </row>
    <row r="12" spans="1:5" ht="33" customHeight="1" x14ac:dyDescent="0.25">
      <c r="A12" s="30"/>
      <c r="B12" s="48"/>
      <c r="C12" s="62" t="s">
        <v>357</v>
      </c>
    </row>
    <row r="13" spans="1:5" ht="49.5" customHeight="1" x14ac:dyDescent="0.25">
      <c r="A13" s="30"/>
      <c r="B13" s="30"/>
      <c r="C13" s="62" t="s">
        <v>359</v>
      </c>
    </row>
    <row r="14" spans="1:5" ht="39" customHeight="1" x14ac:dyDescent="0.25">
      <c r="A14" s="30"/>
      <c r="B14" s="30"/>
      <c r="C14" s="57" t="s">
        <v>345</v>
      </c>
    </row>
    <row r="15" spans="1:5" ht="32.25" customHeight="1" x14ac:dyDescent="0.25">
      <c r="A15" s="30"/>
      <c r="B15" s="30"/>
      <c r="C15" s="62" t="s">
        <v>360</v>
      </c>
    </row>
    <row r="16" spans="1:5" ht="36.75" customHeight="1" x14ac:dyDescent="0.25">
      <c r="A16" s="30"/>
      <c r="B16" s="30"/>
      <c r="C16" s="62" t="s">
        <v>361</v>
      </c>
    </row>
    <row r="17" spans="1:3" ht="21.75" customHeight="1" x14ac:dyDescent="0.25">
      <c r="B17" s="68"/>
      <c r="C17" s="63" t="s">
        <v>165</v>
      </c>
    </row>
    <row r="18" spans="1:3" ht="66.75" customHeight="1" x14ac:dyDescent="0.25">
      <c r="A18" s="30"/>
      <c r="B18" s="30"/>
      <c r="C18" s="62" t="s">
        <v>362</v>
      </c>
    </row>
    <row r="19" spans="1:3" ht="69.75" customHeight="1" x14ac:dyDescent="0.25">
      <c r="A19" s="30"/>
      <c r="B19" s="30"/>
      <c r="C19" s="62" t="s">
        <v>363</v>
      </c>
    </row>
    <row r="20" spans="1:3" ht="21" customHeight="1" x14ac:dyDescent="0.25">
      <c r="A20" s="30"/>
      <c r="B20" s="30"/>
      <c r="C20" s="63" t="s">
        <v>166</v>
      </c>
    </row>
    <row r="21" spans="1:3" ht="69" customHeight="1" x14ac:dyDescent="0.25">
      <c r="A21" s="30"/>
      <c r="B21" s="30"/>
      <c r="C21" s="62" t="s">
        <v>377</v>
      </c>
    </row>
    <row r="22" spans="1:3" ht="21.75" customHeight="1" x14ac:dyDescent="0.25">
      <c r="A22" s="30" t="s">
        <v>313</v>
      </c>
      <c r="B22" s="48" t="s">
        <v>347</v>
      </c>
      <c r="C22" s="53" t="s">
        <v>270</v>
      </c>
    </row>
    <row r="23" spans="1:3" ht="21.75" customHeight="1" x14ac:dyDescent="0.25">
      <c r="A23" s="30" t="s">
        <v>310</v>
      </c>
      <c r="B23" s="48" t="s">
        <v>1</v>
      </c>
      <c r="C23" s="53" t="s">
        <v>271</v>
      </c>
    </row>
    <row r="24" spans="1:3" ht="84" customHeight="1" x14ac:dyDescent="0.25">
      <c r="A24" s="30" t="s">
        <v>101</v>
      </c>
      <c r="B24" s="48" t="s">
        <v>98</v>
      </c>
      <c r="C24" s="62" t="s">
        <v>364</v>
      </c>
    </row>
    <row r="25" spans="1:3" s="13" customFormat="1" ht="32.1" customHeight="1" x14ac:dyDescent="0.25">
      <c r="A25" s="49" t="s">
        <v>314</v>
      </c>
      <c r="B25" s="54" t="s">
        <v>272</v>
      </c>
      <c r="C25" s="70" t="s">
        <v>365</v>
      </c>
    </row>
    <row r="26" spans="1:3" ht="47.25" x14ac:dyDescent="0.25">
      <c r="A26" s="50" t="s">
        <v>315</v>
      </c>
      <c r="B26" s="38" t="s">
        <v>15</v>
      </c>
      <c r="C26" s="70" t="s">
        <v>366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zoomScaleNormal="100" zoomScalePageLayoutView="200" workbookViewId="0">
      <pane ySplit="1" topLeftCell="A2" activePane="bottomLeft" state="frozen"/>
      <selection pane="bottomLeft" activeCell="F10" sqref="F10"/>
    </sheetView>
  </sheetViews>
  <sheetFormatPr defaultColWidth="8.85546875" defaultRowHeight="15" x14ac:dyDescent="0.25"/>
  <cols>
    <col min="1" max="1" width="10.42578125" style="9" customWidth="1"/>
    <col min="2" max="2" width="10.7109375" style="9" customWidth="1"/>
    <col min="3" max="3" width="25.7109375" style="4" customWidth="1"/>
    <col min="4" max="4" width="8.42578125" style="1" customWidth="1"/>
    <col min="5" max="5" width="15.7109375" style="1" customWidth="1"/>
    <col min="6" max="6" width="35.140625" style="10" customWidth="1"/>
    <col min="7" max="7" width="7.140625" style="29" customWidth="1"/>
    <col min="8" max="8" width="7.42578125" style="29" customWidth="1"/>
    <col min="9" max="9" width="11" style="5" customWidth="1"/>
    <col min="10" max="10" width="10.7109375" style="5" customWidth="1"/>
    <col min="11" max="11" width="11" style="2" customWidth="1"/>
    <col min="12" max="12" width="8" style="9" customWidth="1"/>
    <col min="13" max="13" width="8" customWidth="1"/>
    <col min="14" max="15" width="7.28515625" customWidth="1"/>
    <col min="16" max="17" width="6.85546875" customWidth="1"/>
    <col min="18" max="18" width="6.85546875" style="9" customWidth="1"/>
    <col min="19" max="19" width="51.28515625" customWidth="1"/>
    <col min="20" max="20" width="6.42578125" customWidth="1"/>
  </cols>
  <sheetData>
    <row r="1" spans="1:19" s="3" customFormat="1" ht="36" customHeight="1" thickBot="1" x14ac:dyDescent="0.3">
      <c r="A1" s="15" t="s">
        <v>72</v>
      </c>
      <c r="B1" s="15" t="s">
        <v>311</v>
      </c>
      <c r="C1" s="16" t="s">
        <v>73</v>
      </c>
      <c r="D1" s="17" t="s">
        <v>178</v>
      </c>
      <c r="E1" s="17" t="s">
        <v>10</v>
      </c>
      <c r="F1" s="18" t="s">
        <v>8</v>
      </c>
      <c r="G1" s="18" t="s">
        <v>158</v>
      </c>
      <c r="H1" s="19" t="s">
        <v>159</v>
      </c>
      <c r="I1" s="20" t="s">
        <v>348</v>
      </c>
      <c r="J1" s="20" t="s">
        <v>349</v>
      </c>
      <c r="K1" s="15" t="s">
        <v>1</v>
      </c>
      <c r="L1" s="19" t="s">
        <v>98</v>
      </c>
      <c r="M1" s="15" t="s">
        <v>311</v>
      </c>
      <c r="N1" s="15" t="s">
        <v>0</v>
      </c>
      <c r="O1" s="15" t="s">
        <v>312</v>
      </c>
      <c r="P1" s="15" t="s">
        <v>2</v>
      </c>
      <c r="Q1" s="15" t="s">
        <v>3</v>
      </c>
      <c r="R1" s="15" t="s">
        <v>4</v>
      </c>
      <c r="S1" s="17" t="s">
        <v>15</v>
      </c>
    </row>
    <row r="2" spans="1:19" s="3" customFormat="1" ht="36" customHeight="1" x14ac:dyDescent="0.25">
      <c r="A2" s="27" t="s">
        <v>324</v>
      </c>
      <c r="B2" s="21"/>
      <c r="C2" s="22"/>
      <c r="D2" s="23"/>
      <c r="E2" s="23"/>
      <c r="F2" s="24"/>
      <c r="G2" s="24"/>
      <c r="H2" s="25"/>
      <c r="I2" s="26"/>
      <c r="J2" s="26"/>
      <c r="K2" s="21"/>
      <c r="L2" s="25"/>
      <c r="M2" s="21"/>
      <c r="N2" s="21"/>
      <c r="O2" s="21"/>
      <c r="P2" s="21"/>
      <c r="Q2" s="21"/>
      <c r="R2" s="21"/>
      <c r="S2" s="23"/>
    </row>
    <row r="3" spans="1:19" s="81" customFormat="1" ht="30" x14ac:dyDescent="0.25">
      <c r="A3" s="81" t="s">
        <v>181</v>
      </c>
      <c r="B3" s="81">
        <v>1934</v>
      </c>
      <c r="C3" s="82" t="s">
        <v>74</v>
      </c>
      <c r="D3" s="83">
        <f>(2/3)*LOG10(GEOMEAN(8.5E+25,8.8E+25))-10.7</f>
        <v>6.5913005326214851</v>
      </c>
      <c r="E3" s="84" t="s">
        <v>9</v>
      </c>
      <c r="F3" s="85" t="s">
        <v>7</v>
      </c>
      <c r="G3" s="86">
        <v>0.3</v>
      </c>
      <c r="H3" s="83" t="s">
        <v>157</v>
      </c>
      <c r="I3" s="87">
        <v>-112.795</v>
      </c>
      <c r="J3" s="87">
        <v>41.658000000000001</v>
      </c>
      <c r="K3" s="88" t="s">
        <v>102</v>
      </c>
      <c r="L3" s="71" t="s">
        <v>99</v>
      </c>
      <c r="M3" s="81">
        <v>1934</v>
      </c>
      <c r="N3" s="81">
        <v>3</v>
      </c>
      <c r="O3" s="81">
        <v>12</v>
      </c>
      <c r="P3" s="81">
        <v>15</v>
      </c>
      <c r="Q3" s="81">
        <v>5</v>
      </c>
      <c r="R3" s="81">
        <v>48</v>
      </c>
      <c r="S3" s="89" t="s">
        <v>19</v>
      </c>
    </row>
    <row r="4" spans="1:19" s="80" customFormat="1" ht="30" x14ac:dyDescent="0.25">
      <c r="A4" s="71" t="s">
        <v>182</v>
      </c>
      <c r="B4" s="81">
        <v>1934</v>
      </c>
      <c r="C4" s="72" t="s">
        <v>75</v>
      </c>
      <c r="D4" s="73">
        <f>(2/3)*LOG10(7.7E+24)-10.7</f>
        <v>5.8909938167816556</v>
      </c>
      <c r="E4" s="73" t="s">
        <v>12</v>
      </c>
      <c r="F4" s="85" t="s">
        <v>7</v>
      </c>
      <c r="G4" s="86">
        <v>0.3</v>
      </c>
      <c r="H4" s="83" t="s">
        <v>157</v>
      </c>
      <c r="I4" s="78">
        <v>-112.745</v>
      </c>
      <c r="J4" s="78">
        <v>41.570999999999998</v>
      </c>
      <c r="K4" s="71" t="s">
        <v>11</v>
      </c>
      <c r="L4" s="71" t="s">
        <v>99</v>
      </c>
      <c r="M4" s="81">
        <v>1934</v>
      </c>
      <c r="N4" s="81">
        <v>3</v>
      </c>
      <c r="O4" s="81">
        <v>12</v>
      </c>
      <c r="P4" s="81">
        <v>18</v>
      </c>
      <c r="Q4" s="81">
        <v>20</v>
      </c>
      <c r="R4" s="81">
        <v>12</v>
      </c>
      <c r="S4" s="89" t="s">
        <v>19</v>
      </c>
    </row>
    <row r="5" spans="1:19" s="80" customFormat="1" ht="55.5" customHeight="1" x14ac:dyDescent="0.25">
      <c r="A5" s="71" t="s">
        <v>183</v>
      </c>
      <c r="B5" s="71">
        <v>1962</v>
      </c>
      <c r="C5" s="90" t="s">
        <v>76</v>
      </c>
      <c r="D5" s="73">
        <f t="shared" ref="D5:D40" si="0">(2/3)*LOG10(E5)-10.7</f>
        <v>5.7474485618100566</v>
      </c>
      <c r="E5" s="74">
        <v>4.6899999999999997E+24</v>
      </c>
      <c r="F5" s="91" t="s">
        <v>97</v>
      </c>
      <c r="G5" s="92">
        <v>0.15</v>
      </c>
      <c r="H5" s="83" t="s">
        <v>160</v>
      </c>
      <c r="I5" s="78">
        <v>-111.733</v>
      </c>
      <c r="J5" s="78">
        <v>41.917000000000002</v>
      </c>
      <c r="K5" s="71" t="s">
        <v>13</v>
      </c>
      <c r="L5" s="71" t="s">
        <v>99</v>
      </c>
      <c r="M5" s="71">
        <v>1962</v>
      </c>
      <c r="N5" s="71">
        <v>8</v>
      </c>
      <c r="O5" s="71">
        <v>30</v>
      </c>
      <c r="P5" s="71">
        <v>13</v>
      </c>
      <c r="Q5" s="71">
        <v>35</v>
      </c>
      <c r="R5" s="71">
        <v>28.7</v>
      </c>
      <c r="S5" s="80" t="s">
        <v>17</v>
      </c>
    </row>
    <row r="6" spans="1:19" s="80" customFormat="1" x14ac:dyDescent="0.25">
      <c r="A6" s="71" t="s">
        <v>184</v>
      </c>
      <c r="B6" s="71">
        <v>1963</v>
      </c>
      <c r="C6" s="90" t="s">
        <v>77</v>
      </c>
      <c r="D6" s="73">
        <f t="shared" si="0"/>
        <v>5.0623017843241254</v>
      </c>
      <c r="E6" s="93">
        <v>4.4000000000000002E+23</v>
      </c>
      <c r="F6" s="94" t="s">
        <v>14</v>
      </c>
      <c r="G6" s="92">
        <v>0.15</v>
      </c>
      <c r="H6" s="92" t="s">
        <v>160</v>
      </c>
      <c r="I6" s="78">
        <v>-111.90900000000001</v>
      </c>
      <c r="J6" s="78">
        <v>39.533000000000001</v>
      </c>
      <c r="K6" s="71">
        <v>4</v>
      </c>
      <c r="L6" s="71" t="s">
        <v>99</v>
      </c>
      <c r="M6" s="71">
        <v>1963</v>
      </c>
      <c r="N6" s="71">
        <v>7</v>
      </c>
      <c r="O6" s="71">
        <v>7</v>
      </c>
      <c r="P6" s="71">
        <v>19</v>
      </c>
      <c r="Q6" s="71">
        <v>20</v>
      </c>
      <c r="R6" s="71">
        <v>39.590000000000003</v>
      </c>
      <c r="S6" s="80" t="s">
        <v>16</v>
      </c>
    </row>
    <row r="7" spans="1:19" s="80" customFormat="1" x14ac:dyDescent="0.25">
      <c r="A7" s="71" t="s">
        <v>185</v>
      </c>
      <c r="B7" s="71">
        <v>1967</v>
      </c>
      <c r="C7" s="90" t="s">
        <v>78</v>
      </c>
      <c r="D7" s="73">
        <f t="shared" si="0"/>
        <v>5.0813985719571448</v>
      </c>
      <c r="E7" s="93">
        <v>4.6999999999999997E+23</v>
      </c>
      <c r="F7" s="94" t="s">
        <v>14</v>
      </c>
      <c r="G7" s="92">
        <v>0.15</v>
      </c>
      <c r="H7" s="92" t="s">
        <v>160</v>
      </c>
      <c r="I7" s="78">
        <v>-112.157</v>
      </c>
      <c r="J7" s="78">
        <v>38.542999999999999</v>
      </c>
      <c r="K7" s="71">
        <v>14</v>
      </c>
      <c r="L7" s="71" t="s">
        <v>99</v>
      </c>
      <c r="M7" s="71">
        <v>1967</v>
      </c>
      <c r="N7" s="71">
        <v>10</v>
      </c>
      <c r="O7" s="71">
        <v>4</v>
      </c>
      <c r="P7" s="71">
        <v>10</v>
      </c>
      <c r="Q7" s="71">
        <v>20</v>
      </c>
      <c r="R7" s="73">
        <v>12.8</v>
      </c>
      <c r="S7" s="80" t="s">
        <v>16</v>
      </c>
    </row>
    <row r="8" spans="1:19" s="80" customFormat="1" x14ac:dyDescent="0.25">
      <c r="A8" s="71" t="s">
        <v>186</v>
      </c>
      <c r="B8" s="71">
        <v>1972</v>
      </c>
      <c r="C8" s="90" t="s">
        <v>79</v>
      </c>
      <c r="D8" s="73">
        <f t="shared" si="0"/>
        <v>4.345467816044664</v>
      </c>
      <c r="E8" s="93">
        <v>3.6999999999999998E+22</v>
      </c>
      <c r="F8" s="94" t="s">
        <v>14</v>
      </c>
      <c r="G8" s="92">
        <v>0.15</v>
      </c>
      <c r="H8" s="92" t="s">
        <v>160</v>
      </c>
      <c r="I8" s="78">
        <v>-111.349</v>
      </c>
      <c r="J8" s="78">
        <v>40.506</v>
      </c>
      <c r="K8" s="71">
        <v>7</v>
      </c>
      <c r="L8" s="71" t="s">
        <v>99</v>
      </c>
      <c r="M8" s="71">
        <v>1972</v>
      </c>
      <c r="N8" s="71">
        <v>10</v>
      </c>
      <c r="O8" s="71">
        <v>1</v>
      </c>
      <c r="P8" s="71">
        <v>19</v>
      </c>
      <c r="Q8" s="71">
        <v>42</v>
      </c>
      <c r="R8" s="73">
        <v>29.52</v>
      </c>
      <c r="S8" s="80" t="s">
        <v>16</v>
      </c>
    </row>
    <row r="9" spans="1:19" s="80" customFormat="1" ht="65.25" customHeight="1" x14ac:dyDescent="0.25">
      <c r="A9" s="71" t="s">
        <v>187</v>
      </c>
      <c r="B9" s="71">
        <v>1975</v>
      </c>
      <c r="C9" s="72" t="s">
        <v>80</v>
      </c>
      <c r="D9" s="73">
        <f t="shared" si="0"/>
        <v>6.0194541640317496</v>
      </c>
      <c r="E9" s="74">
        <v>1.2E+25</v>
      </c>
      <c r="F9" s="75" t="s">
        <v>376</v>
      </c>
      <c r="G9" s="76">
        <v>0.06</v>
      </c>
      <c r="H9" s="77" t="s">
        <v>167</v>
      </c>
      <c r="I9" s="78">
        <v>-112.52500000000001</v>
      </c>
      <c r="J9" s="78">
        <v>42.063000000000002</v>
      </c>
      <c r="K9" s="79" t="s">
        <v>136</v>
      </c>
      <c r="L9" s="79" t="s">
        <v>103</v>
      </c>
      <c r="M9" s="71">
        <v>1975</v>
      </c>
      <c r="N9" s="71">
        <v>3</v>
      </c>
      <c r="O9" s="71">
        <v>28</v>
      </c>
      <c r="P9" s="71">
        <v>2</v>
      </c>
      <c r="Q9" s="71">
        <v>31</v>
      </c>
      <c r="R9" s="73">
        <v>5.99</v>
      </c>
      <c r="S9" s="80" t="s">
        <v>137</v>
      </c>
    </row>
    <row r="10" spans="1:19" s="80" customFormat="1" ht="31.5" customHeight="1" x14ac:dyDescent="0.25">
      <c r="A10" s="71" t="s">
        <v>188</v>
      </c>
      <c r="B10" s="71">
        <v>1975</v>
      </c>
      <c r="C10" s="72" t="s">
        <v>148</v>
      </c>
      <c r="D10" s="73">
        <f t="shared" si="0"/>
        <v>4.834019997109321</v>
      </c>
      <c r="E10" s="93">
        <v>1.9999999999999998E+23</v>
      </c>
      <c r="F10" s="95" t="s">
        <v>149</v>
      </c>
      <c r="G10" s="92">
        <v>0.15</v>
      </c>
      <c r="H10" s="92" t="s">
        <v>160</v>
      </c>
      <c r="I10" s="78">
        <v>-112.518</v>
      </c>
      <c r="J10" s="78">
        <v>42.033000000000001</v>
      </c>
      <c r="K10" s="79">
        <v>6.8</v>
      </c>
      <c r="L10" s="96" t="s">
        <v>150</v>
      </c>
      <c r="M10" s="71">
        <v>1975</v>
      </c>
      <c r="N10" s="71">
        <v>3</v>
      </c>
      <c r="O10" s="71">
        <v>29</v>
      </c>
      <c r="P10" s="71">
        <v>13</v>
      </c>
      <c r="Q10" s="71">
        <v>1</v>
      </c>
      <c r="R10" s="73">
        <v>19.89</v>
      </c>
      <c r="S10" s="80" t="s">
        <v>18</v>
      </c>
    </row>
    <row r="11" spans="1:19" s="80" customFormat="1" ht="30.75" customHeight="1" x14ac:dyDescent="0.25">
      <c r="A11" s="71" t="s">
        <v>189</v>
      </c>
      <c r="B11" s="71">
        <v>1978</v>
      </c>
      <c r="C11" s="72" t="s">
        <v>367</v>
      </c>
      <c r="D11" s="73">
        <f t="shared" si="0"/>
        <v>4.6861208306984174</v>
      </c>
      <c r="E11" s="93">
        <v>1.2E+23</v>
      </c>
      <c r="F11" s="94" t="s">
        <v>14</v>
      </c>
      <c r="G11" s="97">
        <v>0.125</v>
      </c>
      <c r="H11" s="92" t="s">
        <v>161</v>
      </c>
      <c r="I11" s="78">
        <v>-112.491</v>
      </c>
      <c r="J11" s="78">
        <v>42.100999999999999</v>
      </c>
      <c r="K11" s="71">
        <v>6</v>
      </c>
      <c r="L11" s="71" t="s">
        <v>99</v>
      </c>
      <c r="M11" s="71">
        <v>1978</v>
      </c>
      <c r="N11" s="71">
        <v>11</v>
      </c>
      <c r="O11" s="71">
        <v>30</v>
      </c>
      <c r="P11" s="71">
        <v>6</v>
      </c>
      <c r="Q11" s="71">
        <v>53</v>
      </c>
      <c r="R11" s="73">
        <v>40.21</v>
      </c>
      <c r="S11" s="80" t="s">
        <v>16</v>
      </c>
    </row>
    <row r="12" spans="1:19" s="80" customFormat="1" x14ac:dyDescent="0.25">
      <c r="A12" s="71" t="s">
        <v>190</v>
      </c>
      <c r="B12" s="71">
        <v>1980</v>
      </c>
      <c r="C12" s="90" t="s">
        <v>81</v>
      </c>
      <c r="D12" s="73">
        <f t="shared" si="0"/>
        <v>4.4208274915837258</v>
      </c>
      <c r="E12" s="93">
        <v>4.8E+22</v>
      </c>
      <c r="F12" s="94" t="s">
        <v>14</v>
      </c>
      <c r="G12" s="97">
        <v>0.125</v>
      </c>
      <c r="H12" s="92" t="s">
        <v>161</v>
      </c>
      <c r="I12" s="78">
        <v>-111.96</v>
      </c>
      <c r="J12" s="78">
        <v>39.936999999999998</v>
      </c>
      <c r="K12" s="71" t="s">
        <v>20</v>
      </c>
      <c r="L12" s="71" t="s">
        <v>99</v>
      </c>
      <c r="M12" s="71">
        <v>1980</v>
      </c>
      <c r="N12" s="71">
        <v>5</v>
      </c>
      <c r="O12" s="71">
        <v>24</v>
      </c>
      <c r="P12" s="71">
        <v>10</v>
      </c>
      <c r="Q12" s="71">
        <v>3</v>
      </c>
      <c r="R12" s="71">
        <v>36.47</v>
      </c>
      <c r="S12" s="80" t="s">
        <v>16</v>
      </c>
    </row>
    <row r="13" spans="1:19" s="80" customFormat="1" x14ac:dyDescent="0.25">
      <c r="A13" s="71" t="s">
        <v>191</v>
      </c>
      <c r="B13" s="71">
        <v>1981</v>
      </c>
      <c r="C13" s="90" t="s">
        <v>82</v>
      </c>
      <c r="D13" s="73">
        <f t="shared" si="0"/>
        <v>4.1673533304426549</v>
      </c>
      <c r="E13" s="93">
        <v>2E+22</v>
      </c>
      <c r="F13" s="94" t="s">
        <v>14</v>
      </c>
      <c r="G13" s="97">
        <v>0.125</v>
      </c>
      <c r="H13" s="92" t="s">
        <v>161</v>
      </c>
      <c r="I13" s="78">
        <v>-113.307</v>
      </c>
      <c r="J13" s="78">
        <v>37.600999999999999</v>
      </c>
      <c r="K13" s="71">
        <v>10</v>
      </c>
      <c r="L13" s="71" t="s">
        <v>99</v>
      </c>
      <c r="M13" s="71">
        <v>1981</v>
      </c>
      <c r="N13" s="71">
        <v>4</v>
      </c>
      <c r="O13" s="71">
        <v>5</v>
      </c>
      <c r="P13" s="71">
        <v>5</v>
      </c>
      <c r="Q13" s="71">
        <v>40</v>
      </c>
      <c r="R13" s="71">
        <v>39.57</v>
      </c>
      <c r="S13" s="80" t="s">
        <v>16</v>
      </c>
    </row>
    <row r="14" spans="1:19" s="80" customFormat="1" x14ac:dyDescent="0.25">
      <c r="A14" s="71" t="s">
        <v>192</v>
      </c>
      <c r="B14" s="71">
        <v>1982</v>
      </c>
      <c r="C14" s="90" t="s">
        <v>83</v>
      </c>
      <c r="D14" s="73">
        <f t="shared" si="0"/>
        <v>4.042628901537892</v>
      </c>
      <c r="E14" s="93">
        <v>1.3E+22</v>
      </c>
      <c r="F14" s="94" t="s">
        <v>14</v>
      </c>
      <c r="G14" s="97">
        <v>0.125</v>
      </c>
      <c r="H14" s="92" t="s">
        <v>161</v>
      </c>
      <c r="I14" s="78">
        <v>-112.038</v>
      </c>
      <c r="J14" s="78">
        <v>38.713999999999999</v>
      </c>
      <c r="K14" s="71">
        <v>4</v>
      </c>
      <c r="L14" s="71" t="s">
        <v>99</v>
      </c>
      <c r="M14" s="71">
        <v>1982</v>
      </c>
      <c r="N14" s="71">
        <v>5</v>
      </c>
      <c r="O14" s="71">
        <v>24</v>
      </c>
      <c r="P14" s="71">
        <v>12</v>
      </c>
      <c r="Q14" s="71">
        <v>13</v>
      </c>
      <c r="R14" s="71">
        <v>26.53</v>
      </c>
      <c r="S14" s="80" t="s">
        <v>16</v>
      </c>
    </row>
    <row r="15" spans="1:19" s="80" customFormat="1" x14ac:dyDescent="0.25">
      <c r="A15" s="71" t="s">
        <v>193</v>
      </c>
      <c r="B15" s="71">
        <v>1983</v>
      </c>
      <c r="C15" s="90" t="s">
        <v>84</v>
      </c>
      <c r="D15" s="73">
        <f t="shared" si="0"/>
        <v>4.2433155653138783</v>
      </c>
      <c r="E15" s="93">
        <v>2.6E+22</v>
      </c>
      <c r="F15" s="94" t="s">
        <v>14</v>
      </c>
      <c r="G15" s="97">
        <v>0.125</v>
      </c>
      <c r="H15" s="92" t="s">
        <v>161</v>
      </c>
      <c r="I15" s="78">
        <v>-112.575</v>
      </c>
      <c r="J15" s="78">
        <v>38.588000000000001</v>
      </c>
      <c r="K15" s="71">
        <v>5</v>
      </c>
      <c r="L15" s="71" t="s">
        <v>99</v>
      </c>
      <c r="M15" s="71">
        <v>1983</v>
      </c>
      <c r="N15" s="71">
        <v>12</v>
      </c>
      <c r="O15" s="71">
        <v>9</v>
      </c>
      <c r="P15" s="71">
        <v>8</v>
      </c>
      <c r="Q15" s="71">
        <v>58</v>
      </c>
      <c r="R15" s="71">
        <v>40.78</v>
      </c>
      <c r="S15" s="80" t="s">
        <v>16</v>
      </c>
    </row>
    <row r="16" spans="1:19" s="80" customFormat="1" ht="41.25" customHeight="1" x14ac:dyDescent="0.25">
      <c r="A16" s="71" t="s">
        <v>194</v>
      </c>
      <c r="B16" s="71">
        <v>1989</v>
      </c>
      <c r="C16" s="72" t="s">
        <v>129</v>
      </c>
      <c r="D16" s="98">
        <f>(2/3)*LOG10(E16)-10.7-0.14</f>
        <v>5.1953856289889453</v>
      </c>
      <c r="E16" s="74">
        <v>1.13E+24</v>
      </c>
      <c r="F16" s="91" t="s">
        <v>339</v>
      </c>
      <c r="G16" s="92">
        <v>0.1</v>
      </c>
      <c r="H16" s="99" t="s">
        <v>164</v>
      </c>
      <c r="I16" s="78">
        <v>-111.614</v>
      </c>
      <c r="J16" s="78">
        <v>38.823</v>
      </c>
      <c r="K16" s="71">
        <v>24.7</v>
      </c>
      <c r="L16" s="71" t="s">
        <v>103</v>
      </c>
      <c r="M16" s="71">
        <v>1989</v>
      </c>
      <c r="N16" s="71">
        <v>1</v>
      </c>
      <c r="O16" s="71">
        <v>30</v>
      </c>
      <c r="P16" s="71">
        <v>4</v>
      </c>
      <c r="Q16" s="71">
        <v>6</v>
      </c>
      <c r="R16" s="71">
        <v>22.82</v>
      </c>
      <c r="S16" s="80" t="s">
        <v>21</v>
      </c>
    </row>
    <row r="17" spans="1:19" s="80" customFormat="1" ht="99" customHeight="1" x14ac:dyDescent="0.25">
      <c r="A17" s="71" t="s">
        <v>195</v>
      </c>
      <c r="B17" s="71">
        <v>1992</v>
      </c>
      <c r="C17" s="90" t="s">
        <v>85</v>
      </c>
      <c r="D17" s="98">
        <f>(2/3)*LOG10(E17)-10.7-0.14</f>
        <v>5.5021450667119582</v>
      </c>
      <c r="E17" s="100">
        <v>3.26E+24</v>
      </c>
      <c r="F17" s="91" t="s">
        <v>368</v>
      </c>
      <c r="G17" s="92">
        <v>0.1</v>
      </c>
      <c r="H17" s="99" t="s">
        <v>164</v>
      </c>
      <c r="I17" s="78">
        <v>-113.506</v>
      </c>
      <c r="J17" s="78">
        <v>37.104999999999997</v>
      </c>
      <c r="K17" s="79">
        <v>15</v>
      </c>
      <c r="L17" s="71" t="s">
        <v>99</v>
      </c>
      <c r="M17" s="71">
        <v>1992</v>
      </c>
      <c r="N17" s="71">
        <v>9</v>
      </c>
      <c r="O17" s="71">
        <v>2</v>
      </c>
      <c r="P17" s="71">
        <v>10</v>
      </c>
      <c r="Q17" s="71">
        <v>26</v>
      </c>
      <c r="R17" s="71">
        <v>21.08</v>
      </c>
      <c r="S17" s="80" t="s">
        <v>180</v>
      </c>
    </row>
    <row r="18" spans="1:19" s="80" customFormat="1" ht="25.5" x14ac:dyDescent="0.25">
      <c r="A18" s="71" t="s">
        <v>196</v>
      </c>
      <c r="B18" s="71">
        <v>1995</v>
      </c>
      <c r="C18" s="90" t="s">
        <v>105</v>
      </c>
      <c r="D18" s="73">
        <f t="shared" si="0"/>
        <v>3.3000000000000007</v>
      </c>
      <c r="E18" s="100">
        <v>1E+21</v>
      </c>
      <c r="F18" s="91" t="s">
        <v>71</v>
      </c>
      <c r="G18" s="92">
        <v>0.1</v>
      </c>
      <c r="H18" s="99" t="s">
        <v>162</v>
      </c>
      <c r="I18" s="78">
        <v>-111.9765</v>
      </c>
      <c r="J18" s="78">
        <v>41.640333333333331</v>
      </c>
      <c r="K18" s="71">
        <v>3.9</v>
      </c>
      <c r="L18" s="71" t="s">
        <v>100</v>
      </c>
      <c r="M18" s="71">
        <v>1995</v>
      </c>
      <c r="N18" s="71">
        <v>7</v>
      </c>
      <c r="O18" s="71">
        <v>27</v>
      </c>
      <c r="P18" s="71">
        <v>17</v>
      </c>
      <c r="Q18" s="71">
        <v>4</v>
      </c>
      <c r="R18" s="71">
        <v>36.22</v>
      </c>
      <c r="S18" s="80" t="s">
        <v>18</v>
      </c>
    </row>
    <row r="19" spans="1:19" s="80" customFormat="1" ht="25.5" x14ac:dyDescent="0.25">
      <c r="A19" s="71" t="s">
        <v>197</v>
      </c>
      <c r="B19" s="71">
        <v>1995</v>
      </c>
      <c r="C19" s="90" t="s">
        <v>134</v>
      </c>
      <c r="D19" s="73">
        <f t="shared" si="0"/>
        <v>3.4449892961426052</v>
      </c>
      <c r="E19" s="100">
        <v>1.65E+21</v>
      </c>
      <c r="F19" s="91" t="s">
        <v>71</v>
      </c>
      <c r="G19" s="92">
        <v>0.1</v>
      </c>
      <c r="H19" s="99" t="s">
        <v>162</v>
      </c>
      <c r="I19" s="78">
        <v>-111.54083333333334</v>
      </c>
      <c r="J19" s="78">
        <v>40.737833333333334</v>
      </c>
      <c r="K19" s="71">
        <v>9</v>
      </c>
      <c r="L19" s="71" t="s">
        <v>99</v>
      </c>
      <c r="M19" s="71">
        <v>1995</v>
      </c>
      <c r="N19" s="71">
        <v>12</v>
      </c>
      <c r="O19" s="71">
        <v>6</v>
      </c>
      <c r="P19" s="71">
        <v>4</v>
      </c>
      <c r="Q19" s="71">
        <v>25</v>
      </c>
      <c r="R19" s="71">
        <v>28.29</v>
      </c>
      <c r="S19" s="80" t="s">
        <v>70</v>
      </c>
    </row>
    <row r="20" spans="1:19" s="80" customFormat="1" ht="25.5" x14ac:dyDescent="0.25">
      <c r="A20" s="71" t="s">
        <v>198</v>
      </c>
      <c r="B20" s="71">
        <v>1996</v>
      </c>
      <c r="C20" s="101" t="s">
        <v>106</v>
      </c>
      <c r="D20" s="73">
        <f t="shared" si="0"/>
        <v>4.2574417646938372</v>
      </c>
      <c r="E20" s="100">
        <v>2.7299999999999999E+22</v>
      </c>
      <c r="F20" s="91" t="s">
        <v>71</v>
      </c>
      <c r="G20" s="92">
        <v>0.1</v>
      </c>
      <c r="H20" s="99" t="s">
        <v>162</v>
      </c>
      <c r="I20" s="78">
        <v>-110.88083333333333</v>
      </c>
      <c r="J20" s="78">
        <v>39.11633333333333</v>
      </c>
      <c r="K20" s="71">
        <v>6</v>
      </c>
      <c r="L20" s="71" t="s">
        <v>99</v>
      </c>
      <c r="M20" s="71">
        <v>1996</v>
      </c>
      <c r="N20" s="71">
        <v>1</v>
      </c>
      <c r="O20" s="71">
        <v>6</v>
      </c>
      <c r="P20" s="71">
        <v>12</v>
      </c>
      <c r="Q20" s="71">
        <v>55</v>
      </c>
      <c r="R20" s="71">
        <v>58.73</v>
      </c>
      <c r="S20" s="80" t="s">
        <v>70</v>
      </c>
    </row>
    <row r="21" spans="1:19" s="80" customFormat="1" ht="25.5" x14ac:dyDescent="0.25">
      <c r="A21" s="71" t="s">
        <v>199</v>
      </c>
      <c r="B21" s="71">
        <v>1997</v>
      </c>
      <c r="C21" s="90" t="s">
        <v>107</v>
      </c>
      <c r="D21" s="73">
        <f t="shared" si="0"/>
        <v>3.9345486902106082</v>
      </c>
      <c r="E21" s="100">
        <v>8.9500000000000005E+21</v>
      </c>
      <c r="F21" s="91" t="s">
        <v>71</v>
      </c>
      <c r="G21" s="92">
        <v>0.1</v>
      </c>
      <c r="H21" s="99" t="s">
        <v>162</v>
      </c>
      <c r="I21" s="78">
        <v>-111.22416666666666</v>
      </c>
      <c r="J21" s="78">
        <v>42.406500000000001</v>
      </c>
      <c r="K21" s="71">
        <v>6</v>
      </c>
      <c r="L21" s="71" t="s">
        <v>99</v>
      </c>
      <c r="M21" s="71">
        <v>1997</v>
      </c>
      <c r="N21" s="71">
        <v>7</v>
      </c>
      <c r="O21" s="71">
        <v>17</v>
      </c>
      <c r="P21" s="71">
        <v>12</v>
      </c>
      <c r="Q21" s="71">
        <v>2</v>
      </c>
      <c r="R21" s="73">
        <v>51.5</v>
      </c>
      <c r="S21" s="80" t="s">
        <v>70</v>
      </c>
    </row>
    <row r="22" spans="1:19" s="80" customFormat="1" ht="25.5" x14ac:dyDescent="0.25">
      <c r="A22" s="71" t="s">
        <v>200</v>
      </c>
      <c r="B22" s="71">
        <v>1997</v>
      </c>
      <c r="C22" s="90" t="s">
        <v>108</v>
      </c>
      <c r="D22" s="73">
        <f t="shared" si="0"/>
        <v>3.5498322306734025</v>
      </c>
      <c r="E22" s="100">
        <v>2.37E+21</v>
      </c>
      <c r="F22" s="91" t="s">
        <v>71</v>
      </c>
      <c r="G22" s="92">
        <v>0.1</v>
      </c>
      <c r="H22" s="99" t="s">
        <v>162</v>
      </c>
      <c r="I22" s="78">
        <v>-112.51616666666666</v>
      </c>
      <c r="J22" s="78">
        <v>37.983666666666664</v>
      </c>
      <c r="K22" s="71">
        <v>4</v>
      </c>
      <c r="L22" s="71" t="s">
        <v>99</v>
      </c>
      <c r="M22" s="71">
        <v>1997</v>
      </c>
      <c r="N22" s="71">
        <v>8</v>
      </c>
      <c r="O22" s="71">
        <v>13</v>
      </c>
      <c r="P22" s="71">
        <v>14</v>
      </c>
      <c r="Q22" s="71">
        <v>24</v>
      </c>
      <c r="R22" s="73">
        <v>1.52</v>
      </c>
      <c r="S22" s="80" t="s">
        <v>70</v>
      </c>
    </row>
    <row r="23" spans="1:19" s="80" customFormat="1" x14ac:dyDescent="0.25">
      <c r="A23" s="71" t="s">
        <v>201</v>
      </c>
      <c r="B23" s="71">
        <v>1998</v>
      </c>
      <c r="C23" s="102" t="s">
        <v>108</v>
      </c>
      <c r="D23" s="73">
        <f t="shared" si="0"/>
        <v>4.4793425231338073</v>
      </c>
      <c r="E23" s="103">
        <v>5.8750799999999999E+22</v>
      </c>
      <c r="F23" s="91" t="s">
        <v>50</v>
      </c>
      <c r="G23" s="92">
        <v>0.05</v>
      </c>
      <c r="H23" s="99" t="s">
        <v>168</v>
      </c>
      <c r="I23" s="78">
        <v>-112.521</v>
      </c>
      <c r="J23" s="78">
        <v>38.235999999999997</v>
      </c>
      <c r="K23" s="71">
        <v>9</v>
      </c>
      <c r="L23" s="71" t="s">
        <v>99</v>
      </c>
      <c r="M23" s="71">
        <v>1998</v>
      </c>
      <c r="N23" s="71">
        <v>1</v>
      </c>
      <c r="O23" s="71">
        <v>2</v>
      </c>
      <c r="P23" s="71">
        <v>7</v>
      </c>
      <c r="Q23" s="71">
        <v>28</v>
      </c>
      <c r="R23" s="104">
        <v>29.48</v>
      </c>
      <c r="S23" s="80" t="s">
        <v>46</v>
      </c>
    </row>
    <row r="24" spans="1:19" s="80" customFormat="1" ht="25.5" x14ac:dyDescent="0.25">
      <c r="A24" s="71" t="s">
        <v>202</v>
      </c>
      <c r="B24" s="71">
        <v>1998</v>
      </c>
      <c r="C24" s="102" t="s">
        <v>108</v>
      </c>
      <c r="D24" s="73">
        <f t="shared" si="0"/>
        <v>3.999478681780122</v>
      </c>
      <c r="E24" s="74">
        <v>1.12E+22</v>
      </c>
      <c r="F24" s="91" t="s">
        <v>71</v>
      </c>
      <c r="G24" s="92">
        <v>0.1</v>
      </c>
      <c r="H24" s="99" t="s">
        <v>162</v>
      </c>
      <c r="I24" s="78">
        <v>-112.51616666666666</v>
      </c>
      <c r="J24" s="78">
        <v>37.986833333333337</v>
      </c>
      <c r="K24" s="71">
        <v>4</v>
      </c>
      <c r="L24" s="71" t="s">
        <v>99</v>
      </c>
      <c r="M24" s="71">
        <v>1998</v>
      </c>
      <c r="N24" s="71">
        <v>1</v>
      </c>
      <c r="O24" s="71">
        <v>30</v>
      </c>
      <c r="P24" s="71">
        <v>21</v>
      </c>
      <c r="Q24" s="71">
        <v>53</v>
      </c>
      <c r="R24" s="71">
        <v>15.11</v>
      </c>
      <c r="S24" s="80" t="s">
        <v>70</v>
      </c>
    </row>
    <row r="25" spans="1:19" s="80" customFormat="1" ht="25.5" x14ac:dyDescent="0.25">
      <c r="A25" s="71" t="s">
        <v>203</v>
      </c>
      <c r="B25" s="71">
        <v>1998</v>
      </c>
      <c r="C25" s="102" t="s">
        <v>108</v>
      </c>
      <c r="D25" s="73">
        <f t="shared" si="0"/>
        <v>3.7315886467430808</v>
      </c>
      <c r="E25" s="100">
        <v>4.44E+21</v>
      </c>
      <c r="F25" s="91" t="s">
        <v>71</v>
      </c>
      <c r="G25" s="92">
        <v>0.1</v>
      </c>
      <c r="H25" s="99" t="s">
        <v>162</v>
      </c>
      <c r="I25" s="78">
        <v>-112.51483333333333</v>
      </c>
      <c r="J25" s="78">
        <v>37.979500000000002</v>
      </c>
      <c r="K25" s="71">
        <v>4</v>
      </c>
      <c r="L25" s="71" t="s">
        <v>99</v>
      </c>
      <c r="M25" s="71">
        <v>1998</v>
      </c>
      <c r="N25" s="71">
        <v>3</v>
      </c>
      <c r="O25" s="71">
        <v>16</v>
      </c>
      <c r="P25" s="71">
        <v>5</v>
      </c>
      <c r="Q25" s="71">
        <v>27</v>
      </c>
      <c r="R25" s="71">
        <v>34.380000000000003</v>
      </c>
      <c r="S25" s="80" t="s">
        <v>70</v>
      </c>
    </row>
    <row r="26" spans="1:19" s="80" customFormat="1" x14ac:dyDescent="0.25">
      <c r="A26" s="71" t="s">
        <v>204</v>
      </c>
      <c r="B26" s="71">
        <v>1998</v>
      </c>
      <c r="C26" s="90" t="s">
        <v>109</v>
      </c>
      <c r="D26" s="73">
        <f t="shared" si="0"/>
        <v>3.7827948535699072</v>
      </c>
      <c r="E26" s="103">
        <v>5.2989800000000004E+21</v>
      </c>
      <c r="F26" s="91" t="s">
        <v>51</v>
      </c>
      <c r="G26" s="92">
        <v>0.05</v>
      </c>
      <c r="H26" s="99" t="s">
        <v>168</v>
      </c>
      <c r="I26" s="78">
        <v>-112</v>
      </c>
      <c r="J26" s="78">
        <v>38.414999999999999</v>
      </c>
      <c r="K26" s="71">
        <v>6</v>
      </c>
      <c r="L26" s="71" t="s">
        <v>99</v>
      </c>
      <c r="M26" s="71">
        <v>1998</v>
      </c>
      <c r="N26" s="71">
        <v>4</v>
      </c>
      <c r="O26" s="71">
        <v>10</v>
      </c>
      <c r="P26" s="71">
        <v>20</v>
      </c>
      <c r="Q26" s="71">
        <v>7</v>
      </c>
      <c r="R26" s="71">
        <v>16.3</v>
      </c>
      <c r="S26" s="80" t="s">
        <v>46</v>
      </c>
    </row>
    <row r="27" spans="1:19" s="80" customFormat="1" x14ac:dyDescent="0.25">
      <c r="A27" s="71" t="s">
        <v>205</v>
      </c>
      <c r="B27" s="71">
        <v>1998</v>
      </c>
      <c r="C27" s="102" t="s">
        <v>108</v>
      </c>
      <c r="D27" s="73">
        <f t="shared" si="0"/>
        <v>4.074937381498362</v>
      </c>
      <c r="E27" s="103">
        <v>1.45347E+22</v>
      </c>
      <c r="F27" s="91" t="s">
        <v>52</v>
      </c>
      <c r="G27" s="92">
        <v>0.05</v>
      </c>
      <c r="H27" s="99" t="s">
        <v>168</v>
      </c>
      <c r="I27" s="78">
        <v>-112.504</v>
      </c>
      <c r="J27" s="78">
        <v>37.988</v>
      </c>
      <c r="K27" s="71">
        <v>11</v>
      </c>
      <c r="L27" s="71" t="s">
        <v>99</v>
      </c>
      <c r="M27" s="71">
        <v>1998</v>
      </c>
      <c r="N27" s="71">
        <v>6</v>
      </c>
      <c r="O27" s="71">
        <v>18</v>
      </c>
      <c r="P27" s="71">
        <v>11</v>
      </c>
      <c r="Q27" s="71">
        <v>0</v>
      </c>
      <c r="R27" s="71">
        <v>39.58</v>
      </c>
      <c r="S27" s="80" t="s">
        <v>46</v>
      </c>
    </row>
    <row r="28" spans="1:19" s="80" customFormat="1" x14ac:dyDescent="0.25">
      <c r="A28" s="71" t="s">
        <v>206</v>
      </c>
      <c r="B28" s="71">
        <v>1999</v>
      </c>
      <c r="C28" s="72" t="s">
        <v>129</v>
      </c>
      <c r="D28" s="73">
        <f t="shared" si="0"/>
        <v>3.849506628758693</v>
      </c>
      <c r="E28" s="103">
        <v>6.6720599999999996E+21</v>
      </c>
      <c r="F28" s="91" t="s">
        <v>53</v>
      </c>
      <c r="G28" s="92">
        <v>0.05</v>
      </c>
      <c r="H28" s="99" t="s">
        <v>168</v>
      </c>
      <c r="I28" s="78">
        <v>-111.55200000000001</v>
      </c>
      <c r="J28" s="78">
        <v>38.768999999999998</v>
      </c>
      <c r="K28" s="71">
        <v>5</v>
      </c>
      <c r="L28" s="71" t="s">
        <v>99</v>
      </c>
      <c r="M28" s="71">
        <v>1999</v>
      </c>
      <c r="N28" s="71">
        <v>1</v>
      </c>
      <c r="O28" s="71">
        <v>8</v>
      </c>
      <c r="P28" s="71">
        <v>15</v>
      </c>
      <c r="Q28" s="71">
        <v>24</v>
      </c>
      <c r="R28" s="71">
        <v>15.15</v>
      </c>
      <c r="S28" s="80" t="s">
        <v>46</v>
      </c>
    </row>
    <row r="29" spans="1:19" s="108" customFormat="1" ht="42" customHeight="1" x14ac:dyDescent="0.25">
      <c r="A29" s="104" t="s">
        <v>207</v>
      </c>
      <c r="B29" s="104">
        <v>1999</v>
      </c>
      <c r="C29" s="105" t="s">
        <v>142</v>
      </c>
      <c r="D29" s="98">
        <f t="shared" si="0"/>
        <v>3.5498322306734025</v>
      </c>
      <c r="E29" s="106">
        <v>2.37E+21</v>
      </c>
      <c r="F29" s="75" t="s">
        <v>26</v>
      </c>
      <c r="G29" s="92">
        <v>0.05</v>
      </c>
      <c r="H29" s="99" t="s">
        <v>169</v>
      </c>
      <c r="I29" s="107">
        <v>-111.578</v>
      </c>
      <c r="J29" s="107">
        <v>40.648000000000003</v>
      </c>
      <c r="K29" s="104">
        <v>12.5</v>
      </c>
      <c r="L29" s="104" t="s">
        <v>100</v>
      </c>
      <c r="M29" s="104">
        <v>1999</v>
      </c>
      <c r="N29" s="104">
        <v>6</v>
      </c>
      <c r="O29" s="104">
        <v>30</v>
      </c>
      <c r="P29" s="104">
        <v>15</v>
      </c>
      <c r="Q29" s="104">
        <v>27</v>
      </c>
      <c r="R29" s="104">
        <v>32.47</v>
      </c>
      <c r="S29" s="108" t="s">
        <v>18</v>
      </c>
    </row>
    <row r="30" spans="1:19" s="108" customFormat="1" x14ac:dyDescent="0.25">
      <c r="A30" s="104" t="s">
        <v>208</v>
      </c>
      <c r="B30" s="104">
        <v>1999</v>
      </c>
      <c r="C30" s="101" t="s">
        <v>110</v>
      </c>
      <c r="D30" s="98">
        <f t="shared" si="0"/>
        <v>3.7970334828732035</v>
      </c>
      <c r="E30" s="103">
        <v>5.5660899999999999E+21</v>
      </c>
      <c r="F30" s="75" t="s">
        <v>54</v>
      </c>
      <c r="G30" s="92">
        <v>0.05</v>
      </c>
      <c r="H30" s="99" t="s">
        <v>168</v>
      </c>
      <c r="I30" s="107">
        <v>-111.98</v>
      </c>
      <c r="J30" s="107">
        <v>38.86</v>
      </c>
      <c r="K30" s="104">
        <v>6</v>
      </c>
      <c r="L30" s="104" t="s">
        <v>99</v>
      </c>
      <c r="M30" s="104">
        <v>1999</v>
      </c>
      <c r="N30" s="104">
        <v>9</v>
      </c>
      <c r="O30" s="104">
        <v>9</v>
      </c>
      <c r="P30" s="104">
        <v>10</v>
      </c>
      <c r="Q30" s="104">
        <v>7</v>
      </c>
      <c r="R30" s="104">
        <v>41.34</v>
      </c>
      <c r="S30" s="108" t="s">
        <v>46</v>
      </c>
    </row>
    <row r="31" spans="1:19" s="108" customFormat="1" x14ac:dyDescent="0.25">
      <c r="A31" s="104" t="s">
        <v>209</v>
      </c>
      <c r="B31" s="104">
        <v>1999</v>
      </c>
      <c r="C31" s="101" t="s">
        <v>110</v>
      </c>
      <c r="D31" s="98">
        <f t="shared" si="0"/>
        <v>3.8814056457180808</v>
      </c>
      <c r="E31" s="103">
        <v>7.4491799999999996E+21</v>
      </c>
      <c r="F31" s="75" t="s">
        <v>55</v>
      </c>
      <c r="G31" s="92">
        <v>0.05</v>
      </c>
      <c r="H31" s="99" t="s">
        <v>168</v>
      </c>
      <c r="I31" s="107">
        <v>-111.98</v>
      </c>
      <c r="J31" s="107">
        <v>38.86333333333333</v>
      </c>
      <c r="K31" s="104">
        <v>7</v>
      </c>
      <c r="L31" s="104" t="s">
        <v>99</v>
      </c>
      <c r="M31" s="104">
        <v>1999</v>
      </c>
      <c r="N31" s="104">
        <v>9</v>
      </c>
      <c r="O31" s="104">
        <v>9</v>
      </c>
      <c r="P31" s="104">
        <v>11</v>
      </c>
      <c r="Q31" s="104">
        <v>38</v>
      </c>
      <c r="R31" s="98">
        <v>43.69</v>
      </c>
      <c r="S31" s="108" t="s">
        <v>46</v>
      </c>
    </row>
    <row r="32" spans="1:19" s="80" customFormat="1" x14ac:dyDescent="0.25">
      <c r="A32" s="71" t="s">
        <v>210</v>
      </c>
      <c r="B32" s="71">
        <v>1999</v>
      </c>
      <c r="C32" s="90" t="s">
        <v>111</v>
      </c>
      <c r="D32" s="73">
        <f t="shared" si="0"/>
        <v>4.034752192405028</v>
      </c>
      <c r="E32" s="103">
        <v>1.2651100000000001E+22</v>
      </c>
      <c r="F32" s="91" t="s">
        <v>56</v>
      </c>
      <c r="G32" s="92">
        <v>0.05</v>
      </c>
      <c r="H32" s="99" t="s">
        <v>168</v>
      </c>
      <c r="I32" s="107">
        <v>-112.01916666666666</v>
      </c>
      <c r="J32" s="78">
        <v>38.765999999999998</v>
      </c>
      <c r="K32" s="71">
        <v>5</v>
      </c>
      <c r="L32" s="71" t="s">
        <v>99</v>
      </c>
      <c r="M32" s="71">
        <v>1999</v>
      </c>
      <c r="N32" s="71">
        <v>10</v>
      </c>
      <c r="O32" s="71">
        <v>11</v>
      </c>
      <c r="P32" s="71">
        <v>22</v>
      </c>
      <c r="Q32" s="71">
        <v>43</v>
      </c>
      <c r="R32" s="73">
        <v>14.81</v>
      </c>
      <c r="S32" s="80" t="s">
        <v>46</v>
      </c>
    </row>
    <row r="33" spans="1:19" s="80" customFormat="1" x14ac:dyDescent="0.25">
      <c r="A33" s="71" t="s">
        <v>211</v>
      </c>
      <c r="B33" s="71">
        <v>1999</v>
      </c>
      <c r="C33" s="90" t="s">
        <v>135</v>
      </c>
      <c r="D33" s="73">
        <f t="shared" si="0"/>
        <v>4.1454299103207717</v>
      </c>
      <c r="E33" s="103">
        <v>1.85415E+22</v>
      </c>
      <c r="F33" s="91" t="s">
        <v>57</v>
      </c>
      <c r="G33" s="92">
        <v>0.05</v>
      </c>
      <c r="H33" s="99" t="s">
        <v>168</v>
      </c>
      <c r="I33" s="107">
        <v>-112.7405</v>
      </c>
      <c r="J33" s="78">
        <v>38.087666666666664</v>
      </c>
      <c r="K33" s="71">
        <v>3</v>
      </c>
      <c r="L33" s="71" t="s">
        <v>99</v>
      </c>
      <c r="M33" s="71">
        <v>1999</v>
      </c>
      <c r="N33" s="71">
        <v>10</v>
      </c>
      <c r="O33" s="71">
        <v>22</v>
      </c>
      <c r="P33" s="71">
        <v>17</v>
      </c>
      <c r="Q33" s="71">
        <v>51</v>
      </c>
      <c r="R33" s="73">
        <v>15.69</v>
      </c>
      <c r="S33" s="80" t="s">
        <v>46</v>
      </c>
    </row>
    <row r="34" spans="1:19" s="80" customFormat="1" x14ac:dyDescent="0.25">
      <c r="A34" s="71" t="s">
        <v>212</v>
      </c>
      <c r="B34" s="71">
        <v>1999</v>
      </c>
      <c r="C34" s="72" t="s">
        <v>129</v>
      </c>
      <c r="D34" s="73">
        <f t="shared" si="0"/>
        <v>3.8558583724146303</v>
      </c>
      <c r="E34" s="103">
        <v>6.8200499999999997E+21</v>
      </c>
      <c r="F34" s="91" t="s">
        <v>58</v>
      </c>
      <c r="G34" s="92">
        <v>0.05</v>
      </c>
      <c r="H34" s="99" t="s">
        <v>168</v>
      </c>
      <c r="I34" s="107">
        <v>-111.54983333333334</v>
      </c>
      <c r="J34" s="78">
        <v>38.758166666666668</v>
      </c>
      <c r="K34" s="71">
        <v>4</v>
      </c>
      <c r="L34" s="71" t="s">
        <v>99</v>
      </c>
      <c r="M34" s="71">
        <v>1999</v>
      </c>
      <c r="N34" s="71">
        <v>12</v>
      </c>
      <c r="O34" s="71">
        <v>22</v>
      </c>
      <c r="P34" s="71">
        <v>8</v>
      </c>
      <c r="Q34" s="71">
        <v>3</v>
      </c>
      <c r="R34" s="73">
        <v>31.62</v>
      </c>
      <c r="S34" s="80" t="s">
        <v>46</v>
      </c>
    </row>
    <row r="35" spans="1:19" s="80" customFormat="1" x14ac:dyDescent="0.25">
      <c r="A35" s="71" t="s">
        <v>213</v>
      </c>
      <c r="B35" s="71">
        <v>2000</v>
      </c>
      <c r="C35" s="90" t="s">
        <v>112</v>
      </c>
      <c r="D35" s="73">
        <f t="shared" si="0"/>
        <v>3.7982988808480709</v>
      </c>
      <c r="E35" s="103">
        <v>5.5904699999999995E+21</v>
      </c>
      <c r="F35" s="91" t="s">
        <v>59</v>
      </c>
      <c r="G35" s="92">
        <v>0.05</v>
      </c>
      <c r="H35" s="99" t="s">
        <v>168</v>
      </c>
      <c r="I35" s="107">
        <v>-108.88066666666667</v>
      </c>
      <c r="J35" s="78">
        <v>38.301166666666667</v>
      </c>
      <c r="K35" s="71">
        <v>3</v>
      </c>
      <c r="L35" s="71" t="s">
        <v>99</v>
      </c>
      <c r="M35" s="71">
        <v>2000</v>
      </c>
      <c r="N35" s="71">
        <v>5</v>
      </c>
      <c r="O35" s="71">
        <v>27</v>
      </c>
      <c r="P35" s="71">
        <v>21</v>
      </c>
      <c r="Q35" s="71">
        <v>58</v>
      </c>
      <c r="R35" s="73">
        <v>19</v>
      </c>
      <c r="S35" s="80" t="s">
        <v>46</v>
      </c>
    </row>
    <row r="36" spans="1:19" s="80" customFormat="1" ht="30" x14ac:dyDescent="0.25">
      <c r="A36" s="71" t="s">
        <v>214</v>
      </c>
      <c r="B36" s="71">
        <v>2000</v>
      </c>
      <c r="C36" s="72" t="s">
        <v>141</v>
      </c>
      <c r="D36" s="73">
        <f t="shared" si="0"/>
        <v>3.6595906794772866</v>
      </c>
      <c r="E36" s="103">
        <v>3.4624700000000001E+21</v>
      </c>
      <c r="F36" s="91" t="s">
        <v>60</v>
      </c>
      <c r="G36" s="92">
        <v>0.05</v>
      </c>
      <c r="H36" s="99" t="s">
        <v>168</v>
      </c>
      <c r="I36" s="107">
        <v>-112.60033333333334</v>
      </c>
      <c r="J36" s="78">
        <v>42.000999999999998</v>
      </c>
      <c r="K36" s="71">
        <v>6</v>
      </c>
      <c r="L36" s="71" t="s">
        <v>99</v>
      </c>
      <c r="M36" s="71">
        <v>2000</v>
      </c>
      <c r="N36" s="71">
        <v>8</v>
      </c>
      <c r="O36" s="71">
        <v>30</v>
      </c>
      <c r="P36" s="71">
        <v>8</v>
      </c>
      <c r="Q36" s="71">
        <v>21</v>
      </c>
      <c r="R36" s="73">
        <v>57.87</v>
      </c>
      <c r="S36" s="80" t="s">
        <v>46</v>
      </c>
    </row>
    <row r="37" spans="1:19" s="80" customFormat="1" x14ac:dyDescent="0.25">
      <c r="A37" s="71" t="s">
        <v>215</v>
      </c>
      <c r="B37" s="71">
        <v>2001</v>
      </c>
      <c r="C37" s="90" t="s">
        <v>113</v>
      </c>
      <c r="D37" s="73">
        <f t="shared" si="0"/>
        <v>4.1813650740532822</v>
      </c>
      <c r="E37" s="103">
        <v>2.0991700000000002E+22</v>
      </c>
      <c r="F37" s="91" t="s">
        <v>61</v>
      </c>
      <c r="G37" s="92">
        <v>0.05</v>
      </c>
      <c r="H37" s="99" t="s">
        <v>168</v>
      </c>
      <c r="I37" s="107">
        <v>-112.55616666666667</v>
      </c>
      <c r="J37" s="78">
        <v>38.728333333333332</v>
      </c>
      <c r="K37" s="71">
        <v>9</v>
      </c>
      <c r="L37" s="71" t="s">
        <v>99</v>
      </c>
      <c r="M37" s="71">
        <v>2001</v>
      </c>
      <c r="N37" s="71">
        <v>2</v>
      </c>
      <c r="O37" s="71">
        <v>23</v>
      </c>
      <c r="P37" s="71">
        <v>21</v>
      </c>
      <c r="Q37" s="71">
        <v>43</v>
      </c>
      <c r="R37" s="73">
        <v>50.32</v>
      </c>
      <c r="S37" s="80" t="s">
        <v>46</v>
      </c>
    </row>
    <row r="38" spans="1:19" s="80" customFormat="1" x14ac:dyDescent="0.25">
      <c r="A38" s="71" t="s">
        <v>216</v>
      </c>
      <c r="B38" s="71">
        <v>2001</v>
      </c>
      <c r="C38" s="90" t="s">
        <v>113</v>
      </c>
      <c r="D38" s="73">
        <f t="shared" si="0"/>
        <v>3.7642684662384944</v>
      </c>
      <c r="E38" s="103">
        <v>4.9705300000000002E+21</v>
      </c>
      <c r="F38" s="91" t="s">
        <v>62</v>
      </c>
      <c r="G38" s="92">
        <v>0.05</v>
      </c>
      <c r="H38" s="99" t="s">
        <v>168</v>
      </c>
      <c r="I38" s="107">
        <v>-112.54383333333334</v>
      </c>
      <c r="J38" s="78">
        <v>38.725666666666669</v>
      </c>
      <c r="K38" s="71">
        <v>9</v>
      </c>
      <c r="L38" s="71" t="s">
        <v>99</v>
      </c>
      <c r="M38" s="71">
        <v>2001</v>
      </c>
      <c r="N38" s="71">
        <v>2</v>
      </c>
      <c r="O38" s="71">
        <v>24</v>
      </c>
      <c r="P38" s="71">
        <v>10</v>
      </c>
      <c r="Q38" s="71">
        <v>54</v>
      </c>
      <c r="R38" s="73">
        <v>40.630000000000003</v>
      </c>
      <c r="S38" s="80" t="s">
        <v>46</v>
      </c>
    </row>
    <row r="39" spans="1:19" s="80" customFormat="1" x14ac:dyDescent="0.25">
      <c r="A39" s="71" t="s">
        <v>217</v>
      </c>
      <c r="B39" s="71">
        <v>2001</v>
      </c>
      <c r="C39" s="90" t="s">
        <v>114</v>
      </c>
      <c r="D39" s="73">
        <f t="shared" si="0"/>
        <v>4.2981392967608354</v>
      </c>
      <c r="E39" s="103">
        <v>3.14202E+22</v>
      </c>
      <c r="F39" s="91" t="s">
        <v>63</v>
      </c>
      <c r="G39" s="92">
        <v>0.05</v>
      </c>
      <c r="H39" s="99" t="s">
        <v>168</v>
      </c>
      <c r="I39" s="107">
        <v>-111.55233333333334</v>
      </c>
      <c r="J39" s="78">
        <v>38.738999999999997</v>
      </c>
      <c r="K39" s="71">
        <v>3</v>
      </c>
      <c r="L39" s="71" t="s">
        <v>99</v>
      </c>
      <c r="M39" s="71">
        <v>2001</v>
      </c>
      <c r="N39" s="71">
        <v>7</v>
      </c>
      <c r="O39" s="71">
        <v>19</v>
      </c>
      <c r="P39" s="71">
        <v>20</v>
      </c>
      <c r="Q39" s="71">
        <v>15</v>
      </c>
      <c r="R39" s="73">
        <v>33.82</v>
      </c>
      <c r="S39" s="80" t="s">
        <v>46</v>
      </c>
    </row>
    <row r="40" spans="1:19" s="80" customFormat="1" x14ac:dyDescent="0.25">
      <c r="A40" s="71" t="s">
        <v>218</v>
      </c>
      <c r="B40" s="71">
        <v>2001</v>
      </c>
      <c r="C40" s="90" t="s">
        <v>115</v>
      </c>
      <c r="D40" s="73">
        <f t="shared" si="0"/>
        <v>3.8587749925863015</v>
      </c>
      <c r="E40" s="103">
        <v>6.8891000000000001E+21</v>
      </c>
      <c r="F40" s="91" t="s">
        <v>64</v>
      </c>
      <c r="G40" s="92">
        <v>0.05</v>
      </c>
      <c r="H40" s="99" t="s">
        <v>168</v>
      </c>
      <c r="I40" s="107">
        <v>-112.471</v>
      </c>
      <c r="J40" s="78">
        <v>38.551499999999997</v>
      </c>
      <c r="K40" s="71">
        <v>4</v>
      </c>
      <c r="L40" s="71" t="s">
        <v>99</v>
      </c>
      <c r="M40" s="71">
        <v>2001</v>
      </c>
      <c r="N40" s="71">
        <v>11</v>
      </c>
      <c r="O40" s="71">
        <v>19</v>
      </c>
      <c r="P40" s="71">
        <v>21</v>
      </c>
      <c r="Q40" s="71">
        <v>36</v>
      </c>
      <c r="R40" s="73">
        <v>25.1</v>
      </c>
      <c r="S40" s="80" t="s">
        <v>46</v>
      </c>
    </row>
    <row r="41" spans="1:19" s="80" customFormat="1" x14ac:dyDescent="0.25">
      <c r="A41" s="71" t="s">
        <v>219</v>
      </c>
      <c r="B41" s="71">
        <v>2002</v>
      </c>
      <c r="C41" s="90" t="s">
        <v>90</v>
      </c>
      <c r="D41" s="73">
        <f t="shared" ref="D41:D80" si="1">(2/3)*LOG10(E41)-10.7</f>
        <v>3.6688401688822267</v>
      </c>
      <c r="E41" s="103">
        <v>3.5748700000000001E+21</v>
      </c>
      <c r="F41" s="91" t="s">
        <v>65</v>
      </c>
      <c r="G41" s="92">
        <v>0.05</v>
      </c>
      <c r="H41" s="99" t="s">
        <v>168</v>
      </c>
      <c r="I41" s="107">
        <v>-111.38016666666667</v>
      </c>
      <c r="J41" s="78">
        <v>41.744500000000002</v>
      </c>
      <c r="K41" s="71">
        <v>4</v>
      </c>
      <c r="L41" s="71" t="s">
        <v>99</v>
      </c>
      <c r="M41" s="71">
        <v>2002</v>
      </c>
      <c r="N41" s="71">
        <v>7</v>
      </c>
      <c r="O41" s="71">
        <v>28</v>
      </c>
      <c r="P41" s="71">
        <v>19</v>
      </c>
      <c r="Q41" s="71">
        <v>38</v>
      </c>
      <c r="R41" s="73">
        <v>40.06</v>
      </c>
      <c r="S41" s="80" t="s">
        <v>46</v>
      </c>
    </row>
    <row r="42" spans="1:19" s="80" customFormat="1" x14ac:dyDescent="0.25">
      <c r="A42" s="71" t="s">
        <v>220</v>
      </c>
      <c r="B42" s="71">
        <v>2003</v>
      </c>
      <c r="C42" s="90" t="s">
        <v>116</v>
      </c>
      <c r="D42" s="73">
        <f t="shared" si="1"/>
        <v>3.9294016654187356</v>
      </c>
      <c r="E42" s="103">
        <v>8.7923000000000001E+21</v>
      </c>
      <c r="F42" s="91" t="s">
        <v>22</v>
      </c>
      <c r="G42" s="92">
        <v>0.05</v>
      </c>
      <c r="H42" s="99" t="s">
        <v>168</v>
      </c>
      <c r="I42" s="109">
        <v>-111.80200000000001</v>
      </c>
      <c r="J42" s="109">
        <v>41.274500000000003</v>
      </c>
      <c r="K42" s="71">
        <v>11.7</v>
      </c>
      <c r="L42" s="71" t="s">
        <v>100</v>
      </c>
      <c r="M42" s="71">
        <v>2003</v>
      </c>
      <c r="N42" s="71">
        <v>1</v>
      </c>
      <c r="O42" s="71">
        <v>3</v>
      </c>
      <c r="P42" s="71">
        <v>5</v>
      </c>
      <c r="Q42" s="71">
        <v>2</v>
      </c>
      <c r="R42" s="71">
        <v>12.16</v>
      </c>
      <c r="S42" s="80" t="s">
        <v>18</v>
      </c>
    </row>
    <row r="43" spans="1:19" s="108" customFormat="1" x14ac:dyDescent="0.25">
      <c r="A43" s="104" t="s">
        <v>221</v>
      </c>
      <c r="B43" s="104">
        <v>2003</v>
      </c>
      <c r="C43" s="101" t="s">
        <v>133</v>
      </c>
      <c r="D43" s="73">
        <f t="shared" si="1"/>
        <v>4.2800716839584538</v>
      </c>
      <c r="E43" s="103">
        <v>2.95194E+22</v>
      </c>
      <c r="F43" s="75" t="s">
        <v>66</v>
      </c>
      <c r="G43" s="92">
        <v>0.05</v>
      </c>
      <c r="H43" s="99" t="s">
        <v>168</v>
      </c>
      <c r="I43" s="107">
        <v>-111.89616666666667</v>
      </c>
      <c r="J43" s="110">
        <v>39.509500000000003</v>
      </c>
      <c r="K43" s="104">
        <v>2</v>
      </c>
      <c r="L43" s="71" t="s">
        <v>99</v>
      </c>
      <c r="M43" s="104">
        <v>2003</v>
      </c>
      <c r="N43" s="104">
        <v>4</v>
      </c>
      <c r="O43" s="104">
        <v>17</v>
      </c>
      <c r="P43" s="104">
        <v>1</v>
      </c>
      <c r="Q43" s="104">
        <v>4</v>
      </c>
      <c r="R43" s="104">
        <v>18.98</v>
      </c>
      <c r="S43" s="108" t="s">
        <v>46</v>
      </c>
    </row>
    <row r="44" spans="1:19" s="80" customFormat="1" x14ac:dyDescent="0.25">
      <c r="A44" s="71" t="s">
        <v>222</v>
      </c>
      <c r="B44" s="71">
        <v>2003</v>
      </c>
      <c r="C44" s="90" t="s">
        <v>116</v>
      </c>
      <c r="D44" s="73">
        <f t="shared" si="1"/>
        <v>3.5396854289734527</v>
      </c>
      <c r="E44" s="103">
        <v>2.2883800000000001E+21</v>
      </c>
      <c r="F44" s="91" t="s">
        <v>23</v>
      </c>
      <c r="G44" s="92">
        <v>0.05</v>
      </c>
      <c r="H44" s="99" t="s">
        <v>168</v>
      </c>
      <c r="I44" s="109">
        <v>-111.61483333333334</v>
      </c>
      <c r="J44" s="109">
        <v>41.285499999999999</v>
      </c>
      <c r="K44" s="71">
        <v>14</v>
      </c>
      <c r="L44" s="71" t="s">
        <v>99</v>
      </c>
      <c r="M44" s="71">
        <v>2003</v>
      </c>
      <c r="N44" s="71">
        <v>7</v>
      </c>
      <c r="O44" s="71">
        <v>12</v>
      </c>
      <c r="P44" s="71">
        <v>1</v>
      </c>
      <c r="Q44" s="71">
        <v>54</v>
      </c>
      <c r="R44" s="71">
        <v>40.049999999999997</v>
      </c>
      <c r="S44" s="80" t="s">
        <v>46</v>
      </c>
    </row>
    <row r="45" spans="1:19" s="80" customFormat="1" x14ac:dyDescent="0.25">
      <c r="A45" s="71" t="s">
        <v>223</v>
      </c>
      <c r="B45" s="71">
        <v>2003</v>
      </c>
      <c r="C45" s="101" t="s">
        <v>133</v>
      </c>
      <c r="D45" s="73">
        <f t="shared" si="1"/>
        <v>3.8030792805655604</v>
      </c>
      <c r="E45" s="103">
        <v>5.6835399999999999E+21</v>
      </c>
      <c r="F45" s="91" t="s">
        <v>67</v>
      </c>
      <c r="G45" s="92">
        <v>0.05</v>
      </c>
      <c r="H45" s="99" t="s">
        <v>168</v>
      </c>
      <c r="I45" s="109">
        <v>-111.943</v>
      </c>
      <c r="J45" s="109">
        <v>39.648000000000003</v>
      </c>
      <c r="K45" s="71">
        <v>9</v>
      </c>
      <c r="L45" s="71" t="s">
        <v>99</v>
      </c>
      <c r="M45" s="71">
        <v>2003</v>
      </c>
      <c r="N45" s="71">
        <v>12</v>
      </c>
      <c r="O45" s="71">
        <v>27</v>
      </c>
      <c r="P45" s="71">
        <v>0</v>
      </c>
      <c r="Q45" s="71">
        <v>39</v>
      </c>
      <c r="R45" s="104">
        <v>24.45</v>
      </c>
      <c r="S45" s="80" t="s">
        <v>46</v>
      </c>
    </row>
    <row r="46" spans="1:19" s="80" customFormat="1" x14ac:dyDescent="0.25">
      <c r="A46" s="71" t="s">
        <v>224</v>
      </c>
      <c r="B46" s="71">
        <v>2003</v>
      </c>
      <c r="C46" s="101" t="s">
        <v>133</v>
      </c>
      <c r="D46" s="73">
        <f t="shared" si="1"/>
        <v>3.8106998611970706</v>
      </c>
      <c r="E46" s="103">
        <v>5.8351200000000005E+21</v>
      </c>
      <c r="F46" s="91" t="s">
        <v>68</v>
      </c>
      <c r="G46" s="92">
        <v>0.05</v>
      </c>
      <c r="H46" s="99" t="s">
        <v>168</v>
      </c>
      <c r="I46" s="109">
        <v>-111.94750000000001</v>
      </c>
      <c r="J46" s="109">
        <v>39.639833333333335</v>
      </c>
      <c r="K46" s="71">
        <v>7</v>
      </c>
      <c r="L46" s="71" t="s">
        <v>99</v>
      </c>
      <c r="M46" s="71">
        <v>2003</v>
      </c>
      <c r="N46" s="71">
        <v>12</v>
      </c>
      <c r="O46" s="71">
        <v>27</v>
      </c>
      <c r="P46" s="71">
        <v>0</v>
      </c>
      <c r="Q46" s="71">
        <v>40</v>
      </c>
      <c r="R46" s="104">
        <v>41.11</v>
      </c>
      <c r="S46" s="80" t="s">
        <v>46</v>
      </c>
    </row>
    <row r="47" spans="1:19" s="80" customFormat="1" x14ac:dyDescent="0.25">
      <c r="A47" s="71" t="s">
        <v>225</v>
      </c>
      <c r="B47" s="71">
        <v>2003</v>
      </c>
      <c r="C47" s="101" t="s">
        <v>133</v>
      </c>
      <c r="D47" s="73">
        <f t="shared" si="1"/>
        <v>3.8462349392871005</v>
      </c>
      <c r="E47" s="103">
        <v>6.5970900000000002E+21</v>
      </c>
      <c r="F47" s="91" t="s">
        <v>24</v>
      </c>
      <c r="G47" s="92">
        <v>0.05</v>
      </c>
      <c r="H47" s="99" t="s">
        <v>168</v>
      </c>
      <c r="I47" s="109">
        <v>-111.95666666666666</v>
      </c>
      <c r="J47" s="109">
        <v>39.649000000000001</v>
      </c>
      <c r="K47" s="71">
        <v>7</v>
      </c>
      <c r="L47" s="71" t="s">
        <v>99</v>
      </c>
      <c r="M47" s="71">
        <v>2003</v>
      </c>
      <c r="N47" s="71">
        <v>12</v>
      </c>
      <c r="O47" s="71">
        <v>27</v>
      </c>
      <c r="P47" s="71">
        <v>0</v>
      </c>
      <c r="Q47" s="71">
        <v>43</v>
      </c>
      <c r="R47" s="71">
        <v>23.92</v>
      </c>
      <c r="S47" s="80" t="s">
        <v>46</v>
      </c>
    </row>
    <row r="48" spans="1:19" s="80" customFormat="1" x14ac:dyDescent="0.25">
      <c r="A48" s="71" t="s">
        <v>226</v>
      </c>
      <c r="B48" s="71">
        <v>2004</v>
      </c>
      <c r="C48" s="90" t="s">
        <v>112</v>
      </c>
      <c r="D48" s="73">
        <f t="shared" si="1"/>
        <v>3.6812207127222258</v>
      </c>
      <c r="E48" s="103">
        <v>3.7310499999999999E+21</v>
      </c>
      <c r="F48" s="91" t="s">
        <v>69</v>
      </c>
      <c r="G48" s="92">
        <v>0.05</v>
      </c>
      <c r="H48" s="99" t="s">
        <v>168</v>
      </c>
      <c r="I48" s="109">
        <v>-108.91116666666667</v>
      </c>
      <c r="J48" s="107">
        <v>38.245333333333335</v>
      </c>
      <c r="K48" s="71">
        <v>1</v>
      </c>
      <c r="L48" s="71" t="s">
        <v>99</v>
      </c>
      <c r="M48" s="71">
        <v>2004</v>
      </c>
      <c r="N48" s="71">
        <v>11</v>
      </c>
      <c r="O48" s="71">
        <v>7</v>
      </c>
      <c r="P48" s="71">
        <v>6</v>
      </c>
      <c r="Q48" s="71">
        <v>54</v>
      </c>
      <c r="R48" s="104">
        <v>59.67</v>
      </c>
      <c r="S48" s="80" t="s">
        <v>46</v>
      </c>
    </row>
    <row r="49" spans="1:21" s="80" customFormat="1" x14ac:dyDescent="0.25">
      <c r="A49" s="71" t="s">
        <v>227</v>
      </c>
      <c r="B49" s="71">
        <v>2005</v>
      </c>
      <c r="C49" s="90" t="s">
        <v>132</v>
      </c>
      <c r="D49" s="73">
        <f t="shared" si="1"/>
        <v>3.737736069854094</v>
      </c>
      <c r="E49" s="103">
        <v>4.53528E+21</v>
      </c>
      <c r="F49" s="91" t="s">
        <v>25</v>
      </c>
      <c r="G49" s="92">
        <v>0.05</v>
      </c>
      <c r="H49" s="99" t="s">
        <v>168</v>
      </c>
      <c r="I49" s="109">
        <v>-112.55283333333334</v>
      </c>
      <c r="J49" s="109">
        <v>37.519833333333331</v>
      </c>
      <c r="K49" s="71">
        <v>4</v>
      </c>
      <c r="L49" s="71" t="s">
        <v>99</v>
      </c>
      <c r="M49" s="71">
        <v>2005</v>
      </c>
      <c r="N49" s="71">
        <v>6</v>
      </c>
      <c r="O49" s="71">
        <v>24</v>
      </c>
      <c r="P49" s="71">
        <v>13</v>
      </c>
      <c r="Q49" s="71">
        <v>1</v>
      </c>
      <c r="R49" s="71">
        <v>33.01</v>
      </c>
      <c r="S49" s="80" t="s">
        <v>46</v>
      </c>
    </row>
    <row r="50" spans="1:21" s="80" customFormat="1" ht="26.25" customHeight="1" x14ac:dyDescent="0.25">
      <c r="A50" s="71" t="s">
        <v>228</v>
      </c>
      <c r="B50" s="71">
        <v>2006</v>
      </c>
      <c r="C50" s="101" t="s">
        <v>106</v>
      </c>
      <c r="D50" s="73">
        <f t="shared" si="1"/>
        <v>3.5913874468693887</v>
      </c>
      <c r="E50" s="103">
        <v>2.7357799999999999E+21</v>
      </c>
      <c r="F50" s="91" t="s">
        <v>27</v>
      </c>
      <c r="G50" s="92">
        <v>0.05</v>
      </c>
      <c r="H50" s="99" t="s">
        <v>168</v>
      </c>
      <c r="I50" s="109">
        <v>-110.88033333333334</v>
      </c>
      <c r="J50" s="109">
        <v>39.170333333333332</v>
      </c>
      <c r="K50" s="71">
        <v>14</v>
      </c>
      <c r="L50" s="71" t="s">
        <v>99</v>
      </c>
      <c r="M50" s="71">
        <v>2006</v>
      </c>
      <c r="N50" s="71">
        <v>1</v>
      </c>
      <c r="O50" s="71">
        <v>27</v>
      </c>
      <c r="P50" s="71">
        <v>6</v>
      </c>
      <c r="Q50" s="71">
        <v>47</v>
      </c>
      <c r="R50" s="71">
        <v>12.29</v>
      </c>
      <c r="S50" s="80" t="s">
        <v>46</v>
      </c>
    </row>
    <row r="51" spans="1:21" s="80" customFormat="1" ht="25.5" x14ac:dyDescent="0.25">
      <c r="A51" s="71" t="s">
        <v>229</v>
      </c>
      <c r="B51" s="71">
        <v>2006</v>
      </c>
      <c r="C51" s="101" t="s">
        <v>117</v>
      </c>
      <c r="D51" s="73">
        <f t="shared" si="1"/>
        <v>3.500686663775987</v>
      </c>
      <c r="E51" s="74">
        <v>2E+21</v>
      </c>
      <c r="F51" s="75" t="s">
        <v>26</v>
      </c>
      <c r="G51" s="92">
        <v>0.05</v>
      </c>
      <c r="H51" s="99" t="s">
        <v>169</v>
      </c>
      <c r="I51" s="78">
        <v>-111.07299999999999</v>
      </c>
      <c r="J51" s="78">
        <v>40.247</v>
      </c>
      <c r="K51" s="71">
        <v>14</v>
      </c>
      <c r="L51" s="71" t="s">
        <v>99</v>
      </c>
      <c r="M51" s="71">
        <v>2006</v>
      </c>
      <c r="N51" s="71">
        <v>6</v>
      </c>
      <c r="O51" s="71">
        <v>11</v>
      </c>
      <c r="P51" s="71">
        <v>10</v>
      </c>
      <c r="Q51" s="71">
        <v>1</v>
      </c>
      <c r="R51" s="71">
        <v>50.22</v>
      </c>
      <c r="S51" s="80" t="s">
        <v>47</v>
      </c>
    </row>
    <row r="52" spans="1:21" s="111" customFormat="1" ht="39" customHeight="1" x14ac:dyDescent="0.25">
      <c r="A52" s="104" t="s">
        <v>230</v>
      </c>
      <c r="B52" s="104">
        <v>2006</v>
      </c>
      <c r="C52" s="90" t="s">
        <v>118</v>
      </c>
      <c r="D52" s="73">
        <f t="shared" si="1"/>
        <v>4.182854970198461</v>
      </c>
      <c r="E52" s="74">
        <v>2.1100000000000001E+22</v>
      </c>
      <c r="F52" s="75" t="s">
        <v>26</v>
      </c>
      <c r="G52" s="92">
        <v>0.05</v>
      </c>
      <c r="H52" s="99" t="s">
        <v>169</v>
      </c>
      <c r="I52" s="107">
        <v>-111.502</v>
      </c>
      <c r="J52" s="107">
        <v>42.432000000000002</v>
      </c>
      <c r="K52" s="104">
        <v>10</v>
      </c>
      <c r="L52" s="71" t="s">
        <v>99</v>
      </c>
      <c r="M52" s="104">
        <v>2006</v>
      </c>
      <c r="N52" s="104">
        <v>6</v>
      </c>
      <c r="O52" s="104">
        <v>30</v>
      </c>
      <c r="P52" s="104">
        <v>16</v>
      </c>
      <c r="Q52" s="104">
        <v>55</v>
      </c>
      <c r="R52" s="104">
        <v>1.1599999999999999</v>
      </c>
      <c r="S52" s="80" t="s">
        <v>47</v>
      </c>
      <c r="T52" s="108"/>
      <c r="U52" s="108"/>
    </row>
    <row r="53" spans="1:21" s="80" customFormat="1" ht="38.25" customHeight="1" x14ac:dyDescent="0.25">
      <c r="A53" s="71" t="s">
        <v>231</v>
      </c>
      <c r="B53" s="71">
        <v>2006</v>
      </c>
      <c r="C53" s="90" t="s">
        <v>118</v>
      </c>
      <c r="D53" s="73">
        <f t="shared" si="1"/>
        <v>4.0035804568520543</v>
      </c>
      <c r="E53" s="103">
        <v>1.1359799999999999E+22</v>
      </c>
      <c r="F53" s="91" t="s">
        <v>28</v>
      </c>
      <c r="G53" s="92">
        <v>0.05</v>
      </c>
      <c r="H53" s="99" t="s">
        <v>168</v>
      </c>
      <c r="I53" s="109">
        <v>-111.5125</v>
      </c>
      <c r="J53" s="109">
        <v>42.414833333333334</v>
      </c>
      <c r="K53" s="71">
        <v>9</v>
      </c>
      <c r="L53" s="71" t="s">
        <v>99</v>
      </c>
      <c r="M53" s="71">
        <v>2006</v>
      </c>
      <c r="N53" s="71">
        <v>7</v>
      </c>
      <c r="O53" s="71">
        <v>14</v>
      </c>
      <c r="P53" s="71">
        <v>17</v>
      </c>
      <c r="Q53" s="71">
        <v>6</v>
      </c>
      <c r="R53" s="71">
        <v>1.35</v>
      </c>
      <c r="S53" s="80" t="s">
        <v>46</v>
      </c>
    </row>
    <row r="54" spans="1:21" s="80" customFormat="1" ht="39.75" customHeight="1" x14ac:dyDescent="0.25">
      <c r="A54" s="71" t="s">
        <v>232</v>
      </c>
      <c r="B54" s="71">
        <v>2006</v>
      </c>
      <c r="C54" s="90" t="s">
        <v>118</v>
      </c>
      <c r="D54" s="73">
        <f t="shared" si="1"/>
        <v>3.5996790065277509</v>
      </c>
      <c r="E54" s="103">
        <v>2.8152600000000001E+21</v>
      </c>
      <c r="F54" s="91" t="s">
        <v>29</v>
      </c>
      <c r="G54" s="92">
        <v>0.05</v>
      </c>
      <c r="H54" s="99" t="s">
        <v>168</v>
      </c>
      <c r="I54" s="109">
        <v>-111.50683333333333</v>
      </c>
      <c r="J54" s="109">
        <v>42.412833333333332</v>
      </c>
      <c r="K54" s="71">
        <v>9</v>
      </c>
      <c r="L54" s="71" t="s">
        <v>99</v>
      </c>
      <c r="M54" s="71">
        <v>2006</v>
      </c>
      <c r="N54" s="71">
        <v>9</v>
      </c>
      <c r="O54" s="71">
        <v>2</v>
      </c>
      <c r="P54" s="71">
        <v>19</v>
      </c>
      <c r="Q54" s="71">
        <v>54</v>
      </c>
      <c r="R54" s="71">
        <v>59.98</v>
      </c>
      <c r="S54" s="80" t="s">
        <v>46</v>
      </c>
    </row>
    <row r="55" spans="1:21" s="80" customFormat="1" x14ac:dyDescent="0.25">
      <c r="A55" s="71" t="s">
        <v>233</v>
      </c>
      <c r="B55" s="71">
        <v>2007</v>
      </c>
      <c r="C55" s="101" t="s">
        <v>119</v>
      </c>
      <c r="D55" s="73">
        <f t="shared" si="1"/>
        <v>3.9683065422545223</v>
      </c>
      <c r="E55" s="103">
        <v>1.0056800000000001E+22</v>
      </c>
      <c r="F55" s="91" t="s">
        <v>30</v>
      </c>
      <c r="G55" s="92">
        <v>0.05</v>
      </c>
      <c r="H55" s="99" t="s">
        <v>168</v>
      </c>
      <c r="I55" s="109">
        <v>-110.688</v>
      </c>
      <c r="J55" s="109">
        <v>42.448666666666668</v>
      </c>
      <c r="K55" s="71">
        <v>7</v>
      </c>
      <c r="L55" s="71" t="s">
        <v>99</v>
      </c>
      <c r="M55" s="71">
        <v>2007</v>
      </c>
      <c r="N55" s="71">
        <v>2</v>
      </c>
      <c r="O55" s="71">
        <v>25</v>
      </c>
      <c r="P55" s="71">
        <v>3</v>
      </c>
      <c r="Q55" s="71">
        <v>52</v>
      </c>
      <c r="R55" s="71">
        <v>20.45</v>
      </c>
      <c r="S55" s="80" t="s">
        <v>46</v>
      </c>
    </row>
    <row r="56" spans="1:21" s="80" customFormat="1" ht="30" x14ac:dyDescent="0.25">
      <c r="A56" s="71" t="s">
        <v>234</v>
      </c>
      <c r="B56" s="71">
        <v>2007</v>
      </c>
      <c r="C56" s="72" t="s">
        <v>140</v>
      </c>
      <c r="D56" s="73">
        <f t="shared" si="1"/>
        <v>3.7642311843169658</v>
      </c>
      <c r="E56" s="103">
        <v>4.9698900000000002E+21</v>
      </c>
      <c r="F56" s="91" t="s">
        <v>31</v>
      </c>
      <c r="G56" s="92">
        <v>0.05</v>
      </c>
      <c r="H56" s="99" t="s">
        <v>168</v>
      </c>
      <c r="I56" s="109">
        <v>-114.01633333333334</v>
      </c>
      <c r="J56" s="109">
        <v>37.49433333333333</v>
      </c>
      <c r="K56" s="71">
        <v>8</v>
      </c>
      <c r="L56" s="71" t="s">
        <v>99</v>
      </c>
      <c r="M56" s="71">
        <v>2007</v>
      </c>
      <c r="N56" s="71">
        <v>6</v>
      </c>
      <c r="O56" s="71">
        <v>11</v>
      </c>
      <c r="P56" s="71">
        <v>1</v>
      </c>
      <c r="Q56" s="71">
        <v>3</v>
      </c>
      <c r="R56" s="71">
        <v>46.65</v>
      </c>
      <c r="S56" s="80" t="s">
        <v>46</v>
      </c>
    </row>
    <row r="57" spans="1:21" s="80" customFormat="1" x14ac:dyDescent="0.25">
      <c r="A57" s="71" t="s">
        <v>235</v>
      </c>
      <c r="B57" s="71">
        <v>2007</v>
      </c>
      <c r="C57" s="101" t="s">
        <v>139</v>
      </c>
      <c r="D57" s="73">
        <f t="shared" si="1"/>
        <v>3.7090918901375556</v>
      </c>
      <c r="E57" s="103">
        <v>4.1080700000000001E+21</v>
      </c>
      <c r="F57" s="91" t="s">
        <v>32</v>
      </c>
      <c r="G57" s="92">
        <v>0.05</v>
      </c>
      <c r="H57" s="99" t="s">
        <v>168</v>
      </c>
      <c r="I57" s="109">
        <v>-113.32333333333334</v>
      </c>
      <c r="J57" s="109">
        <v>38.06966666666667</v>
      </c>
      <c r="K57" s="71">
        <v>6</v>
      </c>
      <c r="L57" s="71" t="s">
        <v>99</v>
      </c>
      <c r="M57" s="71">
        <v>2007</v>
      </c>
      <c r="N57" s="71">
        <v>8</v>
      </c>
      <c r="O57" s="71">
        <v>18</v>
      </c>
      <c r="P57" s="71">
        <v>13</v>
      </c>
      <c r="Q57" s="71">
        <v>16</v>
      </c>
      <c r="R57" s="71">
        <v>30.46</v>
      </c>
      <c r="S57" s="80" t="s">
        <v>46</v>
      </c>
    </row>
    <row r="58" spans="1:21" s="80" customFormat="1" x14ac:dyDescent="0.25">
      <c r="A58" s="71" t="s">
        <v>236</v>
      </c>
      <c r="B58" s="71">
        <v>2007</v>
      </c>
      <c r="C58" s="90" t="s">
        <v>120</v>
      </c>
      <c r="D58" s="73">
        <f t="shared" si="1"/>
        <v>3.8280004323131145</v>
      </c>
      <c r="E58" s="103">
        <v>6.1944199999999999E+21</v>
      </c>
      <c r="F58" s="91" t="s">
        <v>33</v>
      </c>
      <c r="G58" s="92">
        <v>0.05</v>
      </c>
      <c r="H58" s="99" t="s">
        <v>168</v>
      </c>
      <c r="I58" s="109">
        <v>-112.31433333333334</v>
      </c>
      <c r="J58" s="109">
        <v>41.643500000000003</v>
      </c>
      <c r="K58" s="71">
        <v>10</v>
      </c>
      <c r="L58" s="71" t="s">
        <v>99</v>
      </c>
      <c r="M58" s="71">
        <v>2007</v>
      </c>
      <c r="N58" s="71">
        <v>9</v>
      </c>
      <c r="O58" s="71">
        <v>1</v>
      </c>
      <c r="P58" s="71">
        <v>18</v>
      </c>
      <c r="Q58" s="71">
        <v>32</v>
      </c>
      <c r="R58" s="71">
        <v>2.06</v>
      </c>
      <c r="S58" s="80" t="s">
        <v>46</v>
      </c>
    </row>
    <row r="59" spans="1:21" s="80" customFormat="1" x14ac:dyDescent="0.25">
      <c r="A59" s="71" t="s">
        <v>237</v>
      </c>
      <c r="B59" s="71">
        <v>2007</v>
      </c>
      <c r="C59" s="90" t="s">
        <v>121</v>
      </c>
      <c r="D59" s="73">
        <f t="shared" si="1"/>
        <v>3.8189358610446718</v>
      </c>
      <c r="E59" s="103">
        <v>6.0034900000000002E+21</v>
      </c>
      <c r="F59" s="91" t="s">
        <v>34</v>
      </c>
      <c r="G59" s="92">
        <v>0.05</v>
      </c>
      <c r="H59" s="99" t="s">
        <v>168</v>
      </c>
      <c r="I59" s="109">
        <v>-111.64749999999999</v>
      </c>
      <c r="J59" s="109">
        <v>39.345833333333331</v>
      </c>
      <c r="K59" s="71">
        <v>11</v>
      </c>
      <c r="L59" s="71" t="s">
        <v>99</v>
      </c>
      <c r="M59" s="71">
        <v>2007</v>
      </c>
      <c r="N59" s="71">
        <v>11</v>
      </c>
      <c r="O59" s="71">
        <v>5</v>
      </c>
      <c r="P59" s="71">
        <v>21</v>
      </c>
      <c r="Q59" s="71">
        <v>48</v>
      </c>
      <c r="R59" s="71">
        <v>0.61</v>
      </c>
      <c r="S59" s="80" t="s">
        <v>46</v>
      </c>
    </row>
    <row r="60" spans="1:21" s="80" customFormat="1" x14ac:dyDescent="0.25">
      <c r="A60" s="71" t="s">
        <v>238</v>
      </c>
      <c r="B60" s="71">
        <v>2008</v>
      </c>
      <c r="C60" s="90" t="s">
        <v>122</v>
      </c>
      <c r="D60" s="73">
        <f t="shared" si="1"/>
        <v>3.2912891872935273</v>
      </c>
      <c r="E60" s="103">
        <v>9.7036199999999993E+20</v>
      </c>
      <c r="F60" s="91" t="s">
        <v>35</v>
      </c>
      <c r="G60" s="92">
        <v>0.05</v>
      </c>
      <c r="H60" s="99" t="s">
        <v>168</v>
      </c>
      <c r="I60" s="109">
        <v>-109.46816666666666</v>
      </c>
      <c r="J60" s="109">
        <v>37.357833333333332</v>
      </c>
      <c r="K60" s="71">
        <v>13</v>
      </c>
      <c r="L60" s="71" t="s">
        <v>99</v>
      </c>
      <c r="M60" s="71">
        <v>2008</v>
      </c>
      <c r="N60" s="71">
        <v>6</v>
      </c>
      <c r="O60" s="71">
        <v>6</v>
      </c>
      <c r="P60" s="71">
        <v>20</v>
      </c>
      <c r="Q60" s="71">
        <v>9</v>
      </c>
      <c r="R60" s="71">
        <v>59.03</v>
      </c>
      <c r="S60" s="80" t="s">
        <v>46</v>
      </c>
    </row>
    <row r="61" spans="1:21" s="80" customFormat="1" x14ac:dyDescent="0.25">
      <c r="A61" s="71" t="s">
        <v>239</v>
      </c>
      <c r="B61" s="71">
        <v>2008</v>
      </c>
      <c r="C61" s="105" t="s">
        <v>130</v>
      </c>
      <c r="D61" s="73">
        <f t="shared" si="1"/>
        <v>3.1666619198191093</v>
      </c>
      <c r="E61" s="103">
        <v>6.3094700000000003E+20</v>
      </c>
      <c r="F61" s="91" t="s">
        <v>36</v>
      </c>
      <c r="G61" s="92">
        <v>0.05</v>
      </c>
      <c r="H61" s="99" t="s">
        <v>168</v>
      </c>
      <c r="I61" s="109">
        <v>-111.30233333333334</v>
      </c>
      <c r="J61" s="109">
        <v>39.715000000000003</v>
      </c>
      <c r="K61" s="71">
        <v>12.9</v>
      </c>
      <c r="L61" s="71" t="s">
        <v>100</v>
      </c>
      <c r="M61" s="71">
        <v>2008</v>
      </c>
      <c r="N61" s="71">
        <v>7</v>
      </c>
      <c r="O61" s="71">
        <v>14</v>
      </c>
      <c r="P61" s="71">
        <v>23</v>
      </c>
      <c r="Q61" s="71">
        <v>50</v>
      </c>
      <c r="R61" s="71">
        <v>53.89</v>
      </c>
      <c r="S61" s="80" t="s">
        <v>18</v>
      </c>
    </row>
    <row r="62" spans="1:21" s="80" customFormat="1" ht="25.5" x14ac:dyDescent="0.25">
      <c r="A62" s="71" t="s">
        <v>240</v>
      </c>
      <c r="B62" s="71">
        <v>2008</v>
      </c>
      <c r="C62" s="90" t="s">
        <v>90</v>
      </c>
      <c r="D62" s="73">
        <f t="shared" si="1"/>
        <v>3.3222825036579664</v>
      </c>
      <c r="E62" s="74">
        <v>1.08E+21</v>
      </c>
      <c r="F62" s="75" t="s">
        <v>26</v>
      </c>
      <c r="G62" s="92">
        <v>0.05</v>
      </c>
      <c r="H62" s="99" t="s">
        <v>169</v>
      </c>
      <c r="I62" s="71">
        <v>-111.146</v>
      </c>
      <c r="J62" s="71">
        <v>41.673999999999999</v>
      </c>
      <c r="K62" s="71">
        <v>10</v>
      </c>
      <c r="L62" s="71" t="s">
        <v>99</v>
      </c>
      <c r="M62" s="71">
        <v>2008</v>
      </c>
      <c r="N62" s="71">
        <v>8</v>
      </c>
      <c r="O62" s="71">
        <v>30</v>
      </c>
      <c r="P62" s="71">
        <v>22</v>
      </c>
      <c r="Q62" s="71">
        <v>6</v>
      </c>
      <c r="R62" s="71">
        <v>15.57</v>
      </c>
      <c r="S62" s="80" t="s">
        <v>47</v>
      </c>
    </row>
    <row r="63" spans="1:21" s="80" customFormat="1" x14ac:dyDescent="0.25">
      <c r="A63" s="71" t="s">
        <v>241</v>
      </c>
      <c r="B63" s="71">
        <v>2010</v>
      </c>
      <c r="C63" s="90" t="s">
        <v>123</v>
      </c>
      <c r="D63" s="73">
        <f t="shared" si="1"/>
        <v>3.9080214958571204</v>
      </c>
      <c r="E63" s="103">
        <v>8.1664299999999998E+21</v>
      </c>
      <c r="F63" s="91" t="s">
        <v>37</v>
      </c>
      <c r="G63" s="92">
        <v>0.05</v>
      </c>
      <c r="H63" s="99" t="s">
        <v>168</v>
      </c>
      <c r="I63" s="109">
        <v>-113.03883333333333</v>
      </c>
      <c r="J63" s="109">
        <v>37.598666666666666</v>
      </c>
      <c r="K63" s="71">
        <v>12</v>
      </c>
      <c r="L63" s="71" t="s">
        <v>99</v>
      </c>
      <c r="M63" s="71">
        <v>2010</v>
      </c>
      <c r="N63" s="71">
        <v>1</v>
      </c>
      <c r="O63" s="71">
        <v>4</v>
      </c>
      <c r="P63" s="71">
        <v>16</v>
      </c>
      <c r="Q63" s="71">
        <v>24</v>
      </c>
      <c r="R63" s="71">
        <v>3.11</v>
      </c>
      <c r="S63" s="80" t="s">
        <v>46</v>
      </c>
    </row>
    <row r="64" spans="1:21" s="80" customFormat="1" ht="39.75" customHeight="1" x14ac:dyDescent="0.25">
      <c r="A64" s="71" t="s">
        <v>242</v>
      </c>
      <c r="B64" s="71">
        <v>2010</v>
      </c>
      <c r="C64" s="105" t="s">
        <v>124</v>
      </c>
      <c r="D64" s="73">
        <f t="shared" si="1"/>
        <v>3.7521585756780809</v>
      </c>
      <c r="E64" s="103">
        <v>4.7669199999999997E+21</v>
      </c>
      <c r="F64" s="91" t="s">
        <v>38</v>
      </c>
      <c r="G64" s="92">
        <v>0.05</v>
      </c>
      <c r="H64" s="99" t="s">
        <v>168</v>
      </c>
      <c r="I64" s="109">
        <v>-111.11266666666667</v>
      </c>
      <c r="J64" s="109">
        <v>38.033666666666669</v>
      </c>
      <c r="K64" s="71">
        <v>18</v>
      </c>
      <c r="L64" s="71" t="s">
        <v>99</v>
      </c>
      <c r="M64" s="71">
        <v>2010</v>
      </c>
      <c r="N64" s="71">
        <v>4</v>
      </c>
      <c r="O64" s="71">
        <v>14</v>
      </c>
      <c r="P64" s="71">
        <v>18</v>
      </c>
      <c r="Q64" s="71">
        <v>58</v>
      </c>
      <c r="R64" s="71">
        <v>45.15</v>
      </c>
      <c r="S64" s="80" t="s">
        <v>46</v>
      </c>
    </row>
    <row r="65" spans="1:19" s="80" customFormat="1" ht="38.25" x14ac:dyDescent="0.25">
      <c r="A65" s="71" t="s">
        <v>243</v>
      </c>
      <c r="B65" s="71">
        <v>2010</v>
      </c>
      <c r="C65" s="90" t="s">
        <v>90</v>
      </c>
      <c r="D65" s="98">
        <f>(2/3)*LOG10(E65)-10.7-0.14</f>
        <v>4.5312699008909822</v>
      </c>
      <c r="E65" s="112">
        <v>1.14E+23</v>
      </c>
      <c r="F65" s="91" t="s">
        <v>340</v>
      </c>
      <c r="G65" s="92">
        <v>0.06</v>
      </c>
      <c r="H65" s="99" t="s">
        <v>170</v>
      </c>
      <c r="I65" s="109">
        <v>-111.09416666666667</v>
      </c>
      <c r="J65" s="109">
        <v>41.703333333333333</v>
      </c>
      <c r="K65" s="71">
        <v>3</v>
      </c>
      <c r="L65" s="71" t="s">
        <v>99</v>
      </c>
      <c r="M65" s="71">
        <v>2010</v>
      </c>
      <c r="N65" s="71">
        <v>4</v>
      </c>
      <c r="O65" s="71">
        <v>15</v>
      </c>
      <c r="P65" s="71">
        <v>23</v>
      </c>
      <c r="Q65" s="71">
        <v>59</v>
      </c>
      <c r="R65" s="71">
        <v>38.97</v>
      </c>
      <c r="S65" s="80" t="s">
        <v>46</v>
      </c>
    </row>
    <row r="66" spans="1:19" s="80" customFormat="1" x14ac:dyDescent="0.25">
      <c r="A66" s="71" t="s">
        <v>244</v>
      </c>
      <c r="B66" s="71">
        <v>2010</v>
      </c>
      <c r="C66" s="90" t="s">
        <v>123</v>
      </c>
      <c r="D66" s="73">
        <f t="shared" si="1"/>
        <v>3.6571175556898616</v>
      </c>
      <c r="E66" s="103">
        <v>3.4330200000000001E+21</v>
      </c>
      <c r="F66" s="91" t="s">
        <v>39</v>
      </c>
      <c r="G66" s="92">
        <v>0.05</v>
      </c>
      <c r="H66" s="99" t="s">
        <v>168</v>
      </c>
      <c r="I66" s="109">
        <v>-113.22216666666699</v>
      </c>
      <c r="J66" s="109">
        <v>37.637833333333333</v>
      </c>
      <c r="K66" s="71">
        <v>8</v>
      </c>
      <c r="L66" s="71" t="s">
        <v>99</v>
      </c>
      <c r="M66" s="71">
        <v>2010</v>
      </c>
      <c r="N66" s="71">
        <v>8</v>
      </c>
      <c r="O66" s="71">
        <v>18</v>
      </c>
      <c r="P66" s="71">
        <v>12</v>
      </c>
      <c r="Q66" s="71">
        <v>52</v>
      </c>
      <c r="R66" s="71">
        <v>31.97</v>
      </c>
      <c r="S66" s="80" t="s">
        <v>46</v>
      </c>
    </row>
    <row r="67" spans="1:19" s="80" customFormat="1" ht="38.25" x14ac:dyDescent="0.25">
      <c r="A67" s="71" t="s">
        <v>245</v>
      </c>
      <c r="B67" s="71">
        <v>2011</v>
      </c>
      <c r="C67" s="90" t="s">
        <v>91</v>
      </c>
      <c r="D67" s="98">
        <f>(2/3)*LOG10(E67)-10.7-0.14</f>
        <v>4.6745610710243328</v>
      </c>
      <c r="E67" s="74">
        <v>1.8699999999999999E+23</v>
      </c>
      <c r="F67" s="91" t="s">
        <v>163</v>
      </c>
      <c r="G67" s="92">
        <v>0.06</v>
      </c>
      <c r="H67" s="99" t="s">
        <v>170</v>
      </c>
      <c r="I67" s="109">
        <v>-112.33983333333333</v>
      </c>
      <c r="J67" s="109">
        <v>38.24733333333333</v>
      </c>
      <c r="K67" s="71">
        <v>6</v>
      </c>
      <c r="L67" s="71" t="s">
        <v>99</v>
      </c>
      <c r="M67" s="71">
        <v>2011</v>
      </c>
      <c r="N67" s="71">
        <v>1</v>
      </c>
      <c r="O67" s="71">
        <v>3</v>
      </c>
      <c r="P67" s="71">
        <v>12</v>
      </c>
      <c r="Q67" s="71">
        <v>6</v>
      </c>
      <c r="R67" s="71">
        <v>36.880000000000003</v>
      </c>
      <c r="S67" s="80" t="s">
        <v>46</v>
      </c>
    </row>
    <row r="68" spans="1:19" s="80" customFormat="1" x14ac:dyDescent="0.25">
      <c r="A68" s="71" t="s">
        <v>246</v>
      </c>
      <c r="B68" s="71">
        <v>2011</v>
      </c>
      <c r="C68" s="90" t="s">
        <v>91</v>
      </c>
      <c r="D68" s="73">
        <f t="shared" si="1"/>
        <v>3.4308265084308882</v>
      </c>
      <c r="E68" s="103">
        <v>1.5712300000000001E+21</v>
      </c>
      <c r="F68" s="91" t="s">
        <v>40</v>
      </c>
      <c r="G68" s="92">
        <v>0.05</v>
      </c>
      <c r="H68" s="99" t="s">
        <v>168</v>
      </c>
      <c r="I68" s="109">
        <v>-112.33383333333333</v>
      </c>
      <c r="J68" s="109">
        <v>38.262166666666666</v>
      </c>
      <c r="K68" s="71">
        <v>8</v>
      </c>
      <c r="L68" s="71" t="s">
        <v>99</v>
      </c>
      <c r="M68" s="71">
        <v>2011</v>
      </c>
      <c r="N68" s="71">
        <v>1</v>
      </c>
      <c r="O68" s="71">
        <v>6</v>
      </c>
      <c r="P68" s="71">
        <v>22</v>
      </c>
      <c r="Q68" s="71">
        <v>31</v>
      </c>
      <c r="R68" s="71">
        <v>4.37</v>
      </c>
      <c r="S68" s="80" t="s">
        <v>46</v>
      </c>
    </row>
    <row r="69" spans="1:19" s="80" customFormat="1" x14ac:dyDescent="0.25">
      <c r="A69" s="71" t="s">
        <v>247</v>
      </c>
      <c r="B69" s="71">
        <v>2011</v>
      </c>
      <c r="C69" s="90" t="s">
        <v>91</v>
      </c>
      <c r="D69" s="73">
        <f t="shared" si="1"/>
        <v>3.3944524128086879</v>
      </c>
      <c r="E69" s="103">
        <v>1.3857299999999999E+21</v>
      </c>
      <c r="F69" s="91" t="s">
        <v>41</v>
      </c>
      <c r="G69" s="92">
        <v>0.05</v>
      </c>
      <c r="H69" s="99" t="s">
        <v>168</v>
      </c>
      <c r="I69" s="109">
        <v>-112.3305</v>
      </c>
      <c r="J69" s="109">
        <v>38.256999999999998</v>
      </c>
      <c r="K69" s="71">
        <v>5</v>
      </c>
      <c r="L69" s="71" t="s">
        <v>99</v>
      </c>
      <c r="M69" s="71">
        <v>2011</v>
      </c>
      <c r="N69" s="71">
        <v>1</v>
      </c>
      <c r="O69" s="71">
        <v>7</v>
      </c>
      <c r="P69" s="71">
        <v>22</v>
      </c>
      <c r="Q69" s="71">
        <v>51</v>
      </c>
      <c r="R69" s="71">
        <v>7.83</v>
      </c>
      <c r="S69" s="80" t="s">
        <v>46</v>
      </c>
    </row>
    <row r="70" spans="1:19" s="80" customFormat="1" x14ac:dyDescent="0.25">
      <c r="A70" s="71" t="s">
        <v>248</v>
      </c>
      <c r="B70" s="71">
        <v>2011</v>
      </c>
      <c r="C70" s="90" t="s">
        <v>91</v>
      </c>
      <c r="D70" s="73">
        <f t="shared" si="1"/>
        <v>3.8196064022842613</v>
      </c>
      <c r="E70" s="103">
        <v>6.0174100000000002E+21</v>
      </c>
      <c r="F70" s="91" t="s">
        <v>42</v>
      </c>
      <c r="G70" s="92">
        <v>0.05</v>
      </c>
      <c r="H70" s="99" t="s">
        <v>168</v>
      </c>
      <c r="I70" s="109">
        <v>-112.34050000000001</v>
      </c>
      <c r="J70" s="109">
        <v>38.238500000000002</v>
      </c>
      <c r="K70" s="71">
        <v>3</v>
      </c>
      <c r="L70" s="71" t="s">
        <v>99</v>
      </c>
      <c r="M70" s="71">
        <v>2011</v>
      </c>
      <c r="N70" s="71">
        <v>1</v>
      </c>
      <c r="O70" s="71">
        <v>12</v>
      </c>
      <c r="P70" s="71">
        <v>8</v>
      </c>
      <c r="Q70" s="71">
        <v>46</v>
      </c>
      <c r="R70" s="71">
        <v>29.67</v>
      </c>
      <c r="S70" s="80" t="s">
        <v>46</v>
      </c>
    </row>
    <row r="71" spans="1:19" s="80" customFormat="1" x14ac:dyDescent="0.25">
      <c r="A71" s="71" t="s">
        <v>249</v>
      </c>
      <c r="B71" s="71">
        <v>2011</v>
      </c>
      <c r="C71" s="90" t="s">
        <v>118</v>
      </c>
      <c r="D71" s="73">
        <f t="shared" si="1"/>
        <v>3.6160664395341655</v>
      </c>
      <c r="E71" s="103">
        <v>2.9792E+21</v>
      </c>
      <c r="F71" s="91" t="s">
        <v>43</v>
      </c>
      <c r="G71" s="92">
        <v>0.05</v>
      </c>
      <c r="H71" s="99" t="s">
        <v>168</v>
      </c>
      <c r="I71" s="109">
        <v>-111.49933333333334</v>
      </c>
      <c r="J71" s="109">
        <v>42.423999999999999</v>
      </c>
      <c r="K71" s="71">
        <v>7</v>
      </c>
      <c r="L71" s="71" t="s">
        <v>99</v>
      </c>
      <c r="M71" s="71">
        <v>2011</v>
      </c>
      <c r="N71" s="71">
        <v>1</v>
      </c>
      <c r="O71" s="71">
        <v>26</v>
      </c>
      <c r="P71" s="71">
        <v>5</v>
      </c>
      <c r="Q71" s="71">
        <v>10</v>
      </c>
      <c r="R71" s="71">
        <v>11.08</v>
      </c>
      <c r="S71" s="80" t="s">
        <v>46</v>
      </c>
    </row>
    <row r="72" spans="1:19" s="80" customFormat="1" x14ac:dyDescent="0.25">
      <c r="A72" s="71" t="s">
        <v>250</v>
      </c>
      <c r="B72" s="71">
        <v>2011</v>
      </c>
      <c r="C72" s="90" t="s">
        <v>125</v>
      </c>
      <c r="D72" s="73">
        <f t="shared" si="1"/>
        <v>3.6539963576049654</v>
      </c>
      <c r="E72" s="113">
        <v>3.3962100000000002E+21</v>
      </c>
      <c r="F72" s="91" t="s">
        <v>44</v>
      </c>
      <c r="G72" s="92">
        <v>0.05</v>
      </c>
      <c r="H72" s="99" t="s">
        <v>168</v>
      </c>
      <c r="I72" s="109">
        <v>-111.82316666666701</v>
      </c>
      <c r="J72" s="109">
        <v>39.932000000000002</v>
      </c>
      <c r="K72" s="71">
        <v>9</v>
      </c>
      <c r="L72" s="71" t="s">
        <v>99</v>
      </c>
      <c r="M72" s="71">
        <v>2011</v>
      </c>
      <c r="N72" s="71">
        <v>7</v>
      </c>
      <c r="O72" s="71">
        <v>22</v>
      </c>
      <c r="P72" s="71">
        <v>7</v>
      </c>
      <c r="Q72" s="71">
        <v>5</v>
      </c>
      <c r="R72" s="71">
        <v>35.17</v>
      </c>
      <c r="S72" s="80" t="s">
        <v>46</v>
      </c>
    </row>
    <row r="73" spans="1:19" s="80" customFormat="1" x14ac:dyDescent="0.25">
      <c r="A73" s="71" t="s">
        <v>251</v>
      </c>
      <c r="B73" s="71">
        <v>2011</v>
      </c>
      <c r="C73" s="90" t="s">
        <v>126</v>
      </c>
      <c r="D73" s="73">
        <f t="shared" si="1"/>
        <v>3.5959819521967784</v>
      </c>
      <c r="E73" s="113">
        <v>2.7795399999999999E+21</v>
      </c>
      <c r="F73" s="91" t="s">
        <v>45</v>
      </c>
      <c r="G73" s="92">
        <v>0.05</v>
      </c>
      <c r="H73" s="99" t="s">
        <v>168</v>
      </c>
      <c r="I73" s="109">
        <v>-111.5585</v>
      </c>
      <c r="J73" s="109">
        <v>42.052166666666665</v>
      </c>
      <c r="K73" s="71">
        <v>7</v>
      </c>
      <c r="L73" s="71" t="s">
        <v>99</v>
      </c>
      <c r="M73" s="71">
        <v>2011</v>
      </c>
      <c r="N73" s="71">
        <v>7</v>
      </c>
      <c r="O73" s="71">
        <v>26</v>
      </c>
      <c r="P73" s="71">
        <v>3</v>
      </c>
      <c r="Q73" s="71">
        <v>38</v>
      </c>
      <c r="R73" s="71">
        <v>26.94</v>
      </c>
      <c r="S73" s="80" t="s">
        <v>46</v>
      </c>
    </row>
    <row r="74" spans="1:19" s="108" customFormat="1" ht="25.5" x14ac:dyDescent="0.25">
      <c r="A74" s="104" t="s">
        <v>252</v>
      </c>
      <c r="B74" s="104">
        <v>2011</v>
      </c>
      <c r="C74" s="105" t="s">
        <v>131</v>
      </c>
      <c r="D74" s="98">
        <f t="shared" si="1"/>
        <v>3.6660021746838591</v>
      </c>
      <c r="E74" s="103">
        <v>3.54E+21</v>
      </c>
      <c r="F74" s="75" t="s">
        <v>342</v>
      </c>
      <c r="G74" s="92">
        <v>0.05</v>
      </c>
      <c r="H74" s="99" t="s">
        <v>168</v>
      </c>
      <c r="I74" s="107">
        <v>-112.05383333333333</v>
      </c>
      <c r="J74" s="107">
        <v>37.909666666666666</v>
      </c>
      <c r="K74" s="104">
        <v>5.6</v>
      </c>
      <c r="L74" s="104" t="s">
        <v>100</v>
      </c>
      <c r="M74" s="104">
        <v>2011</v>
      </c>
      <c r="N74" s="104">
        <v>9</v>
      </c>
      <c r="O74" s="104">
        <v>28</v>
      </c>
      <c r="P74" s="104">
        <v>6</v>
      </c>
      <c r="Q74" s="104">
        <v>31</v>
      </c>
      <c r="R74" s="104">
        <v>20.97</v>
      </c>
      <c r="S74" s="108" t="s">
        <v>18</v>
      </c>
    </row>
    <row r="75" spans="1:19" s="108" customFormat="1" ht="25.5" x14ac:dyDescent="0.25">
      <c r="A75" s="104" t="s">
        <v>253</v>
      </c>
      <c r="B75" s="104">
        <v>2011</v>
      </c>
      <c r="C75" s="101" t="s">
        <v>127</v>
      </c>
      <c r="D75" s="98">
        <f t="shared" si="1"/>
        <v>3.9622908203317415</v>
      </c>
      <c r="E75" s="103">
        <v>9.8499999999999995E+21</v>
      </c>
      <c r="F75" s="75" t="s">
        <v>342</v>
      </c>
      <c r="G75" s="92">
        <v>0.05</v>
      </c>
      <c r="H75" s="99" t="s">
        <v>168</v>
      </c>
      <c r="I75" s="107">
        <v>-111.15116666666667</v>
      </c>
      <c r="J75" s="107">
        <v>39.302500000000002</v>
      </c>
      <c r="K75" s="104">
        <v>4</v>
      </c>
      <c r="L75" s="71" t="s">
        <v>99</v>
      </c>
      <c r="M75" s="104">
        <v>2011</v>
      </c>
      <c r="N75" s="104">
        <v>11</v>
      </c>
      <c r="O75" s="104">
        <v>10</v>
      </c>
      <c r="P75" s="104">
        <v>4</v>
      </c>
      <c r="Q75" s="104">
        <v>27</v>
      </c>
      <c r="R75" s="104">
        <v>45.45</v>
      </c>
      <c r="S75" s="80" t="s">
        <v>46</v>
      </c>
    </row>
    <row r="76" spans="1:19" s="108" customFormat="1" ht="25.5" x14ac:dyDescent="0.25">
      <c r="A76" s="104" t="s">
        <v>254</v>
      </c>
      <c r="B76" s="104">
        <v>2012</v>
      </c>
      <c r="C76" s="101" t="s">
        <v>128</v>
      </c>
      <c r="D76" s="98">
        <f t="shared" si="1"/>
        <v>3.6732710833574096</v>
      </c>
      <c r="E76" s="103">
        <v>3.63E+21</v>
      </c>
      <c r="F76" s="75" t="s">
        <v>342</v>
      </c>
      <c r="G76" s="92">
        <v>0.05</v>
      </c>
      <c r="H76" s="99" t="s">
        <v>168</v>
      </c>
      <c r="I76" s="107">
        <v>-111.52500000000001</v>
      </c>
      <c r="J76" s="107">
        <v>40.018166666666666</v>
      </c>
      <c r="K76" s="104">
        <v>9</v>
      </c>
      <c r="L76" s="104" t="s">
        <v>99</v>
      </c>
      <c r="M76" s="104">
        <v>2012</v>
      </c>
      <c r="N76" s="104">
        <v>2</v>
      </c>
      <c r="O76" s="104">
        <v>4</v>
      </c>
      <c r="P76" s="104">
        <v>11</v>
      </c>
      <c r="Q76" s="104">
        <v>27</v>
      </c>
      <c r="R76" s="104">
        <v>3.69</v>
      </c>
      <c r="S76" s="108" t="s">
        <v>369</v>
      </c>
    </row>
    <row r="77" spans="1:19" s="108" customFormat="1" ht="26.25" customHeight="1" x14ac:dyDescent="0.25">
      <c r="A77" s="104" t="s">
        <v>255</v>
      </c>
      <c r="B77" s="104">
        <v>2012</v>
      </c>
      <c r="C77" s="101" t="s">
        <v>108</v>
      </c>
      <c r="D77" s="98">
        <f t="shared" si="1"/>
        <v>3.5282817872148051</v>
      </c>
      <c r="E77" s="103">
        <v>2.2E+21</v>
      </c>
      <c r="F77" s="75" t="s">
        <v>342</v>
      </c>
      <c r="G77" s="92">
        <v>0.05</v>
      </c>
      <c r="H77" s="99" t="s">
        <v>168</v>
      </c>
      <c r="I77" s="107">
        <v>-112.404</v>
      </c>
      <c r="J77" s="107">
        <v>37.854999999999997</v>
      </c>
      <c r="K77" s="104">
        <v>3</v>
      </c>
      <c r="L77" s="104" t="s">
        <v>99</v>
      </c>
      <c r="M77" s="104">
        <v>2012</v>
      </c>
      <c r="N77" s="104">
        <v>2</v>
      </c>
      <c r="O77" s="104">
        <v>12</v>
      </c>
      <c r="P77" s="104">
        <v>3</v>
      </c>
      <c r="Q77" s="104">
        <v>6</v>
      </c>
      <c r="R77" s="104">
        <v>9.5299999999999994</v>
      </c>
      <c r="S77" s="108" t="s">
        <v>369</v>
      </c>
    </row>
    <row r="78" spans="1:19" s="108" customFormat="1" ht="25.5" x14ac:dyDescent="0.25">
      <c r="A78" s="104" t="s">
        <v>256</v>
      </c>
      <c r="B78" s="104">
        <v>2012</v>
      </c>
      <c r="C78" s="101" t="s">
        <v>108</v>
      </c>
      <c r="D78" s="98">
        <f t="shared" si="1"/>
        <v>3.666818902036729</v>
      </c>
      <c r="E78" s="103">
        <v>3.55E+21</v>
      </c>
      <c r="F78" s="75" t="s">
        <v>342</v>
      </c>
      <c r="G78" s="92">
        <v>0.05</v>
      </c>
      <c r="H78" s="99" t="s">
        <v>168</v>
      </c>
      <c r="I78" s="107">
        <v>-112.40483333333333</v>
      </c>
      <c r="J78" s="107">
        <v>37.855833333333337</v>
      </c>
      <c r="K78" s="104">
        <v>10</v>
      </c>
      <c r="L78" s="104" t="s">
        <v>99</v>
      </c>
      <c r="M78" s="104">
        <v>2012</v>
      </c>
      <c r="N78" s="104">
        <v>2</v>
      </c>
      <c r="O78" s="104">
        <v>12</v>
      </c>
      <c r="P78" s="104">
        <v>4</v>
      </c>
      <c r="Q78" s="104">
        <v>18</v>
      </c>
      <c r="R78" s="104">
        <v>59.69</v>
      </c>
      <c r="S78" s="108" t="s">
        <v>369</v>
      </c>
    </row>
    <row r="79" spans="1:19" s="108" customFormat="1" ht="25.5" x14ac:dyDescent="0.25">
      <c r="A79" s="104" t="s">
        <v>257</v>
      </c>
      <c r="B79" s="104">
        <v>2012</v>
      </c>
      <c r="C79" s="105" t="s">
        <v>131</v>
      </c>
      <c r="D79" s="98">
        <f t="shared" si="1"/>
        <v>4.1270328321884016</v>
      </c>
      <c r="E79" s="103">
        <v>1.74E+22</v>
      </c>
      <c r="F79" s="75" t="s">
        <v>342</v>
      </c>
      <c r="G79" s="92">
        <v>0.05</v>
      </c>
      <c r="H79" s="99" t="s">
        <v>168</v>
      </c>
      <c r="I79" s="107">
        <v>-112.11499999999999</v>
      </c>
      <c r="J79" s="107">
        <v>37.826000000000001</v>
      </c>
      <c r="K79" s="104">
        <v>11</v>
      </c>
      <c r="L79" s="104" t="s">
        <v>99</v>
      </c>
      <c r="M79" s="104">
        <v>2012</v>
      </c>
      <c r="N79" s="104">
        <v>4</v>
      </c>
      <c r="O79" s="104">
        <v>12</v>
      </c>
      <c r="P79" s="104">
        <v>3</v>
      </c>
      <c r="Q79" s="104">
        <v>29</v>
      </c>
      <c r="R79" s="104">
        <v>22.6</v>
      </c>
      <c r="S79" s="108" t="s">
        <v>369</v>
      </c>
    </row>
    <row r="80" spans="1:19" s="108" customFormat="1" ht="29.25" customHeight="1" x14ac:dyDescent="0.25">
      <c r="A80" s="104" t="s">
        <v>258</v>
      </c>
      <c r="B80" s="104">
        <v>2012</v>
      </c>
      <c r="C80" s="105" t="s">
        <v>143</v>
      </c>
      <c r="D80" s="98">
        <f t="shared" si="1"/>
        <v>3.7106333677709351</v>
      </c>
      <c r="E80" s="103">
        <v>4.13E+21</v>
      </c>
      <c r="F80" s="75" t="s">
        <v>342</v>
      </c>
      <c r="G80" s="92">
        <v>0.05</v>
      </c>
      <c r="H80" s="99" t="s">
        <v>168</v>
      </c>
      <c r="I80" s="107">
        <v>-111.916</v>
      </c>
      <c r="J80" s="107">
        <v>41.901000000000003</v>
      </c>
      <c r="K80" s="104">
        <v>2</v>
      </c>
      <c r="L80" s="104" t="s">
        <v>99</v>
      </c>
      <c r="M80" s="104">
        <v>2012</v>
      </c>
      <c r="N80" s="104">
        <v>7</v>
      </c>
      <c r="O80" s="104">
        <v>13</v>
      </c>
      <c r="P80" s="104">
        <v>19</v>
      </c>
      <c r="Q80" s="104">
        <v>53</v>
      </c>
      <c r="R80" s="104">
        <v>16.96</v>
      </c>
      <c r="S80" s="108" t="s">
        <v>369</v>
      </c>
    </row>
    <row r="82" spans="1:18" s="12" customFormat="1" x14ac:dyDescent="0.25">
      <c r="A82" s="9"/>
      <c r="B82" s="9"/>
      <c r="C82" s="4"/>
      <c r="D82" s="6"/>
      <c r="E82" s="7"/>
      <c r="F82" s="8"/>
      <c r="G82" s="28"/>
      <c r="H82" s="28"/>
      <c r="I82" s="11"/>
      <c r="J82" s="11"/>
      <c r="K82" s="9"/>
      <c r="L82" s="9"/>
      <c r="M82" s="9"/>
      <c r="N82" s="9"/>
      <c r="O82" s="9"/>
      <c r="P82" s="9"/>
      <c r="Q82" s="9"/>
      <c r="R82" s="9"/>
    </row>
  </sheetData>
  <printOptions gridLines="1"/>
  <pageMargins left="0.7" right="0.7" top="1.5" bottom="0.75" header="0.75" footer="0.3"/>
  <pageSetup scale="46" orientation="landscape" horizontalDpi="300" verticalDpi="300"/>
  <headerFooter>
    <oddHeader xml:space="preserve">&amp;C&amp;16Data for Instrumentally Measured Mo (Mw)
 for Earthquakes in the Utah Region
Compiled by W. J. Arabasz (2012-2013)
&amp;R
</oddHeader>
  </headerFooter>
  <rowBreaks count="1" manualBreakCount="1">
    <brk id="35" max="18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zoomScalePageLayoutView="200" workbookViewId="0">
      <pane ySplit="1" topLeftCell="A2" activePane="bottomLeft" state="frozen"/>
      <selection pane="bottomLeft" activeCell="E11" sqref="E11"/>
    </sheetView>
  </sheetViews>
  <sheetFormatPr defaultColWidth="8.85546875" defaultRowHeight="15" x14ac:dyDescent="0.25"/>
  <cols>
    <col min="1" max="1" width="10.42578125" style="9" customWidth="1"/>
    <col min="2" max="2" width="10.7109375" style="9" customWidth="1"/>
    <col min="3" max="3" width="25.7109375" style="4" customWidth="1"/>
    <col min="4" max="4" width="8.42578125" style="1" customWidth="1"/>
    <col min="5" max="5" width="15.7109375" style="7" customWidth="1"/>
    <col min="6" max="6" width="26.140625" style="10" customWidth="1"/>
    <col min="7" max="7" width="7.140625" style="32" customWidth="1"/>
    <col min="8" max="8" width="7.42578125" style="32" customWidth="1"/>
    <col min="9" max="9" width="11" style="5" customWidth="1"/>
    <col min="10" max="10" width="10.7109375" style="5" customWidth="1"/>
    <col min="11" max="11" width="11" style="9" customWidth="1"/>
    <col min="12" max="13" width="8" style="9" customWidth="1"/>
    <col min="14" max="15" width="7.28515625" style="9" customWidth="1"/>
    <col min="16" max="17" width="6.85546875" style="9" customWidth="1"/>
    <col min="18" max="18" width="6.85546875" style="1" customWidth="1"/>
    <col min="19" max="19" width="51.28515625" style="12" customWidth="1"/>
    <col min="20" max="20" width="6.42578125" style="12" customWidth="1"/>
    <col min="21" max="16384" width="8.85546875" style="12"/>
  </cols>
  <sheetData>
    <row r="1" spans="1:19" s="3" customFormat="1" ht="30.75" thickBot="1" x14ac:dyDescent="0.3">
      <c r="A1" s="15" t="s">
        <v>72</v>
      </c>
      <c r="B1" s="15" t="s">
        <v>311</v>
      </c>
      <c r="C1" s="16" t="s">
        <v>73</v>
      </c>
      <c r="D1" s="17" t="s">
        <v>178</v>
      </c>
      <c r="E1" s="33" t="s">
        <v>10</v>
      </c>
      <c r="F1" s="18" t="s">
        <v>8</v>
      </c>
      <c r="G1" s="17" t="s">
        <v>158</v>
      </c>
      <c r="H1" s="19" t="s">
        <v>159</v>
      </c>
      <c r="I1" s="20" t="s">
        <v>350</v>
      </c>
      <c r="J1" s="20" t="s">
        <v>351</v>
      </c>
      <c r="K1" s="15" t="s">
        <v>1</v>
      </c>
      <c r="L1" s="19" t="s">
        <v>98</v>
      </c>
      <c r="M1" s="15" t="s">
        <v>311</v>
      </c>
      <c r="N1" s="15" t="s">
        <v>0</v>
      </c>
      <c r="O1" s="15" t="s">
        <v>312</v>
      </c>
      <c r="P1" s="15" t="s">
        <v>2</v>
      </c>
      <c r="Q1" s="15" t="s">
        <v>3</v>
      </c>
      <c r="R1" s="17" t="s">
        <v>4</v>
      </c>
      <c r="S1" s="17" t="s">
        <v>15</v>
      </c>
    </row>
    <row r="2" spans="1:19" s="3" customFormat="1" ht="22.5" customHeight="1" x14ac:dyDescent="0.25">
      <c r="A2" s="27" t="s">
        <v>325</v>
      </c>
      <c r="B2" s="21"/>
      <c r="C2" s="22"/>
      <c r="D2" s="23"/>
      <c r="E2" s="34"/>
      <c r="F2" s="24"/>
      <c r="G2" s="23"/>
      <c r="H2" s="25"/>
      <c r="I2" s="26"/>
      <c r="J2" s="26"/>
      <c r="K2" s="21"/>
      <c r="L2" s="25"/>
      <c r="M2" s="21"/>
      <c r="N2" s="21"/>
      <c r="O2" s="21"/>
      <c r="P2" s="21"/>
      <c r="Q2" s="21"/>
      <c r="R2" s="23"/>
      <c r="S2" s="23"/>
    </row>
    <row r="3" spans="1:19" s="3" customFormat="1" x14ac:dyDescent="0.25">
      <c r="A3" s="27"/>
      <c r="B3" s="21"/>
      <c r="C3" s="22"/>
      <c r="D3" s="23"/>
      <c r="E3" s="34"/>
      <c r="F3" s="24"/>
      <c r="G3" s="23"/>
      <c r="H3" s="25"/>
      <c r="I3" s="26"/>
      <c r="J3" s="26"/>
      <c r="K3" s="21"/>
      <c r="L3" s="25"/>
      <c r="M3" s="21"/>
      <c r="N3" s="21"/>
      <c r="O3" s="21"/>
      <c r="P3" s="21"/>
      <c r="Q3" s="21"/>
      <c r="R3" s="23"/>
      <c r="S3" s="23"/>
    </row>
    <row r="4" spans="1:19" s="47" customFormat="1" x14ac:dyDescent="0.25">
      <c r="A4" s="39" t="s">
        <v>179</v>
      </c>
      <c r="B4" s="40"/>
      <c r="C4" s="41"/>
      <c r="D4" s="42"/>
      <c r="E4" s="43"/>
      <c r="F4" s="44"/>
      <c r="G4" s="42"/>
      <c r="H4" s="45"/>
      <c r="I4" s="46"/>
      <c r="J4" s="46"/>
      <c r="K4" s="40"/>
      <c r="L4" s="45"/>
      <c r="M4" s="40"/>
      <c r="N4" s="40"/>
      <c r="O4" s="40"/>
      <c r="P4" s="40"/>
      <c r="Q4" s="40"/>
      <c r="R4" s="42"/>
      <c r="S4" s="42"/>
    </row>
    <row r="5" spans="1:19" s="80" customFormat="1" ht="38.25" x14ac:dyDescent="0.25">
      <c r="A5" s="71" t="s">
        <v>279</v>
      </c>
      <c r="B5" s="104">
        <v>2004</v>
      </c>
      <c r="C5" s="90" t="s">
        <v>173</v>
      </c>
      <c r="D5" s="98">
        <f t="shared" ref="D5:D30" si="0">(2/3)*LOG10(E5)-10.7</f>
        <v>3.6602196498605828</v>
      </c>
      <c r="E5" s="106">
        <v>3.47E+21</v>
      </c>
      <c r="F5" s="75" t="s">
        <v>177</v>
      </c>
      <c r="G5" s="114">
        <v>0.05</v>
      </c>
      <c r="H5" s="73" t="s">
        <v>169</v>
      </c>
      <c r="I5" s="107">
        <v>-111.018</v>
      </c>
      <c r="J5" s="107">
        <v>43.173000000000002</v>
      </c>
      <c r="K5" s="104">
        <v>8</v>
      </c>
      <c r="L5" s="71" t="s">
        <v>99</v>
      </c>
      <c r="M5" s="104">
        <v>2004</v>
      </c>
      <c r="N5" s="104">
        <v>8</v>
      </c>
      <c r="O5" s="104">
        <v>14</v>
      </c>
      <c r="P5" s="104">
        <v>20</v>
      </c>
      <c r="Q5" s="104">
        <v>14</v>
      </c>
      <c r="R5" s="98">
        <v>43.21</v>
      </c>
      <c r="S5" s="80" t="s">
        <v>172</v>
      </c>
    </row>
    <row r="6" spans="1:19" s="80" customFormat="1" ht="38.25" x14ac:dyDescent="0.25">
      <c r="A6" s="71" t="s">
        <v>280</v>
      </c>
      <c r="B6" s="104">
        <v>2006</v>
      </c>
      <c r="C6" s="90" t="s">
        <v>175</v>
      </c>
      <c r="D6" s="98">
        <f t="shared" si="0"/>
        <v>3.3113555595325206</v>
      </c>
      <c r="E6" s="74">
        <v>1.04E+21</v>
      </c>
      <c r="F6" s="75" t="s">
        <v>26</v>
      </c>
      <c r="G6" s="114">
        <v>0.05</v>
      </c>
      <c r="H6" s="73" t="s">
        <v>169</v>
      </c>
      <c r="I6" s="107">
        <v>-111.367</v>
      </c>
      <c r="J6" s="107">
        <v>43.353999999999999</v>
      </c>
      <c r="K6" s="104">
        <v>8</v>
      </c>
      <c r="L6" s="71" t="s">
        <v>99</v>
      </c>
      <c r="M6" s="104">
        <v>2006</v>
      </c>
      <c r="N6" s="104">
        <v>6</v>
      </c>
      <c r="O6" s="104">
        <v>7</v>
      </c>
      <c r="P6" s="104">
        <v>4</v>
      </c>
      <c r="Q6" s="104">
        <v>4</v>
      </c>
      <c r="R6" s="98">
        <v>3.6</v>
      </c>
      <c r="S6" s="80" t="s">
        <v>172</v>
      </c>
    </row>
    <row r="7" spans="1:19" s="80" customFormat="1" ht="38.25" x14ac:dyDescent="0.25">
      <c r="A7" s="71" t="s">
        <v>281</v>
      </c>
      <c r="B7" s="104">
        <v>2007</v>
      </c>
      <c r="C7" s="90" t="s">
        <v>176</v>
      </c>
      <c r="D7" s="98">
        <f t="shared" si="0"/>
        <v>3.6132146773187763</v>
      </c>
      <c r="E7" s="74">
        <v>2.95E+21</v>
      </c>
      <c r="F7" s="75" t="s">
        <v>26</v>
      </c>
      <c r="G7" s="114">
        <v>0.05</v>
      </c>
      <c r="H7" s="73" t="s">
        <v>169</v>
      </c>
      <c r="I7" s="107">
        <v>-114.869</v>
      </c>
      <c r="J7" s="107">
        <v>41.154000000000003</v>
      </c>
      <c r="K7" s="104">
        <v>12</v>
      </c>
      <c r="L7" s="71" t="s">
        <v>99</v>
      </c>
      <c r="M7" s="104">
        <v>2007</v>
      </c>
      <c r="N7" s="104">
        <v>2</v>
      </c>
      <c r="O7" s="104">
        <v>28</v>
      </c>
      <c r="P7" s="104">
        <v>11</v>
      </c>
      <c r="Q7" s="104">
        <v>47</v>
      </c>
      <c r="R7" s="98">
        <v>41.37</v>
      </c>
      <c r="S7" s="80" t="s">
        <v>172</v>
      </c>
    </row>
    <row r="8" spans="1:19" s="80" customFormat="1" ht="38.25" x14ac:dyDescent="0.25">
      <c r="A8" s="71" t="s">
        <v>282</v>
      </c>
      <c r="B8" s="104">
        <v>2007</v>
      </c>
      <c r="C8" s="90" t="s">
        <v>176</v>
      </c>
      <c r="D8" s="98">
        <f t="shared" si="0"/>
        <v>3.9035040324989687</v>
      </c>
      <c r="E8" s="74">
        <v>8.04E+21</v>
      </c>
      <c r="F8" s="75" t="s">
        <v>26</v>
      </c>
      <c r="G8" s="114">
        <v>0.05</v>
      </c>
      <c r="H8" s="73" t="s">
        <v>169</v>
      </c>
      <c r="I8" s="107">
        <v>-114.39</v>
      </c>
      <c r="J8" s="107">
        <v>37.652999999999999</v>
      </c>
      <c r="K8" s="104">
        <v>8</v>
      </c>
      <c r="L8" s="71" t="s">
        <v>99</v>
      </c>
      <c r="M8" s="104">
        <v>2007</v>
      </c>
      <c r="N8" s="104">
        <v>8</v>
      </c>
      <c r="O8" s="104">
        <v>6</v>
      </c>
      <c r="P8" s="104">
        <v>5</v>
      </c>
      <c r="Q8" s="104">
        <v>59</v>
      </c>
      <c r="R8" s="98">
        <v>45.8</v>
      </c>
      <c r="S8" s="80" t="s">
        <v>172</v>
      </c>
    </row>
    <row r="9" spans="1:19" s="80" customFormat="1" ht="38.25" x14ac:dyDescent="0.25">
      <c r="A9" s="71" t="s">
        <v>283</v>
      </c>
      <c r="B9" s="104">
        <v>2008</v>
      </c>
      <c r="C9" s="90" t="s">
        <v>89</v>
      </c>
      <c r="D9" s="98">
        <f t="shared" si="0"/>
        <v>3.9233354343024356</v>
      </c>
      <c r="E9" s="74">
        <v>8.6099999999999995E+21</v>
      </c>
      <c r="F9" s="75" t="s">
        <v>26</v>
      </c>
      <c r="G9" s="114">
        <v>0.05</v>
      </c>
      <c r="H9" s="73" t="s">
        <v>169</v>
      </c>
      <c r="I9" s="107">
        <v>-114.864</v>
      </c>
      <c r="J9" s="107">
        <v>41.204999999999998</v>
      </c>
      <c r="K9" s="104">
        <v>11</v>
      </c>
      <c r="L9" s="71" t="s">
        <v>99</v>
      </c>
      <c r="M9" s="104">
        <v>2008</v>
      </c>
      <c r="N9" s="104">
        <v>2</v>
      </c>
      <c r="O9" s="104">
        <v>21</v>
      </c>
      <c r="P9" s="104">
        <v>16</v>
      </c>
      <c r="Q9" s="104">
        <v>20</v>
      </c>
      <c r="R9" s="98">
        <v>2.23</v>
      </c>
      <c r="S9" s="80" t="s">
        <v>172</v>
      </c>
    </row>
    <row r="10" spans="1:19" s="80" customFormat="1" ht="38.25" x14ac:dyDescent="0.25">
      <c r="A10" s="71" t="s">
        <v>284</v>
      </c>
      <c r="B10" s="104">
        <v>2008</v>
      </c>
      <c r="C10" s="90" t="s">
        <v>89</v>
      </c>
      <c r="D10" s="98">
        <f t="shared" si="0"/>
        <v>4.6446888928658545</v>
      </c>
      <c r="E10" s="74">
        <v>1.04E+23</v>
      </c>
      <c r="F10" s="75" t="s">
        <v>26</v>
      </c>
      <c r="G10" s="114">
        <v>0.05</v>
      </c>
      <c r="H10" s="73" t="s">
        <v>169</v>
      </c>
      <c r="I10" s="107">
        <v>-114.931</v>
      </c>
      <c r="J10" s="107">
        <v>41.151000000000003</v>
      </c>
      <c r="K10" s="104">
        <v>9</v>
      </c>
      <c r="L10" s="71" t="s">
        <v>99</v>
      </c>
      <c r="M10" s="104">
        <v>2008</v>
      </c>
      <c r="N10" s="104">
        <v>2</v>
      </c>
      <c r="O10" s="104">
        <v>21</v>
      </c>
      <c r="P10" s="104">
        <v>23</v>
      </c>
      <c r="Q10" s="104">
        <v>57</v>
      </c>
      <c r="R10" s="98">
        <v>51.01</v>
      </c>
      <c r="S10" s="80" t="s">
        <v>172</v>
      </c>
    </row>
    <row r="11" spans="1:19" s="80" customFormat="1" ht="38.25" x14ac:dyDescent="0.25">
      <c r="A11" s="71" t="s">
        <v>285</v>
      </c>
      <c r="B11" s="104">
        <v>2008</v>
      </c>
      <c r="C11" s="90" t="s">
        <v>89</v>
      </c>
      <c r="D11" s="98">
        <f t="shared" si="0"/>
        <v>3.89324114750546</v>
      </c>
      <c r="E11" s="74">
        <v>7.76E+21</v>
      </c>
      <c r="F11" s="75" t="s">
        <v>26</v>
      </c>
      <c r="G11" s="114">
        <v>0.05</v>
      </c>
      <c r="H11" s="73" t="s">
        <v>169</v>
      </c>
      <c r="I11" s="107">
        <v>-114.923</v>
      </c>
      <c r="J11" s="107">
        <v>41.142000000000003</v>
      </c>
      <c r="K11" s="104">
        <v>11</v>
      </c>
      <c r="L11" s="71" t="s">
        <v>99</v>
      </c>
      <c r="M11" s="104">
        <v>2008</v>
      </c>
      <c r="N11" s="104">
        <v>2</v>
      </c>
      <c r="O11" s="104">
        <v>22</v>
      </c>
      <c r="P11" s="104">
        <v>1</v>
      </c>
      <c r="Q11" s="104">
        <v>50</v>
      </c>
      <c r="R11" s="98">
        <v>5.23</v>
      </c>
      <c r="S11" s="80" t="s">
        <v>172</v>
      </c>
    </row>
    <row r="12" spans="1:19" s="80" customFormat="1" ht="38.25" x14ac:dyDescent="0.25">
      <c r="A12" s="71" t="s">
        <v>286</v>
      </c>
      <c r="B12" s="104">
        <v>2008</v>
      </c>
      <c r="C12" s="90" t="s">
        <v>89</v>
      </c>
      <c r="D12" s="98">
        <f t="shared" si="0"/>
        <v>4.3531890644112075</v>
      </c>
      <c r="E12" s="74">
        <v>3.8000000000000004E+22</v>
      </c>
      <c r="F12" s="75" t="s">
        <v>26</v>
      </c>
      <c r="G12" s="114">
        <v>0.05</v>
      </c>
      <c r="H12" s="73" t="s">
        <v>169</v>
      </c>
      <c r="I12" s="107">
        <v>-114.917</v>
      </c>
      <c r="J12" s="107">
        <v>41.103999999999999</v>
      </c>
      <c r="K12" s="104">
        <v>12</v>
      </c>
      <c r="L12" s="71" t="s">
        <v>99</v>
      </c>
      <c r="M12" s="104">
        <v>2008</v>
      </c>
      <c r="N12" s="104">
        <v>2</v>
      </c>
      <c r="O12" s="104">
        <v>22</v>
      </c>
      <c r="P12" s="104">
        <v>23</v>
      </c>
      <c r="Q12" s="104">
        <v>27</v>
      </c>
      <c r="R12" s="98">
        <v>45.26</v>
      </c>
      <c r="S12" s="80" t="s">
        <v>172</v>
      </c>
    </row>
    <row r="13" spans="1:19" s="80" customFormat="1" ht="38.25" x14ac:dyDescent="0.25">
      <c r="A13" s="71" t="s">
        <v>287</v>
      </c>
      <c r="B13" s="104">
        <v>2008</v>
      </c>
      <c r="C13" s="90" t="s">
        <v>89</v>
      </c>
      <c r="D13" s="98">
        <f t="shared" si="0"/>
        <v>4.1540222448318183</v>
      </c>
      <c r="E13" s="74">
        <v>1.9100000000000001E+22</v>
      </c>
      <c r="F13" s="75" t="s">
        <v>26</v>
      </c>
      <c r="G13" s="114">
        <v>0.05</v>
      </c>
      <c r="H13" s="73" t="s">
        <v>169</v>
      </c>
      <c r="I13" s="107">
        <v>-114.83</v>
      </c>
      <c r="J13" s="107">
        <v>41.185000000000002</v>
      </c>
      <c r="K13" s="104">
        <v>11</v>
      </c>
      <c r="L13" s="71" t="s">
        <v>99</v>
      </c>
      <c r="M13" s="104">
        <v>2008</v>
      </c>
      <c r="N13" s="104">
        <v>2</v>
      </c>
      <c r="O13" s="104">
        <v>27</v>
      </c>
      <c r="P13" s="104">
        <v>7</v>
      </c>
      <c r="Q13" s="104">
        <v>59</v>
      </c>
      <c r="R13" s="98">
        <v>38.21</v>
      </c>
      <c r="S13" s="80" t="s">
        <v>172</v>
      </c>
    </row>
    <row r="14" spans="1:19" s="80" customFormat="1" ht="38.25" x14ac:dyDescent="0.25">
      <c r="A14" s="71" t="s">
        <v>288</v>
      </c>
      <c r="B14" s="104">
        <v>2008</v>
      </c>
      <c r="C14" s="90" t="s">
        <v>89</v>
      </c>
      <c r="D14" s="98">
        <f t="shared" si="0"/>
        <v>4.0121239078307749</v>
      </c>
      <c r="E14" s="74">
        <v>1.1699999999999999E+22</v>
      </c>
      <c r="F14" s="75" t="s">
        <v>26</v>
      </c>
      <c r="G14" s="114">
        <v>0.05</v>
      </c>
      <c r="H14" s="73" t="s">
        <v>169</v>
      </c>
      <c r="I14" s="107">
        <v>-114.929</v>
      </c>
      <c r="J14" s="107">
        <v>41.156999999999996</v>
      </c>
      <c r="K14" s="104">
        <v>10</v>
      </c>
      <c r="L14" s="71" t="s">
        <v>99</v>
      </c>
      <c r="M14" s="104">
        <v>2008</v>
      </c>
      <c r="N14" s="104">
        <v>2</v>
      </c>
      <c r="O14" s="104">
        <v>28</v>
      </c>
      <c r="P14" s="104">
        <v>15</v>
      </c>
      <c r="Q14" s="104">
        <v>10</v>
      </c>
      <c r="R14" s="98">
        <v>37.74</v>
      </c>
      <c r="S14" s="80" t="s">
        <v>172</v>
      </c>
    </row>
    <row r="15" spans="1:19" s="80" customFormat="1" ht="38.25" x14ac:dyDescent="0.25">
      <c r="A15" s="71" t="s">
        <v>289</v>
      </c>
      <c r="B15" s="104">
        <v>2008</v>
      </c>
      <c r="C15" s="90" t="s">
        <v>89</v>
      </c>
      <c r="D15" s="98">
        <f t="shared" si="0"/>
        <v>3.6032299066723397</v>
      </c>
      <c r="E15" s="74">
        <v>2.85E+21</v>
      </c>
      <c r="F15" s="75" t="s">
        <v>26</v>
      </c>
      <c r="G15" s="114">
        <v>0.05</v>
      </c>
      <c r="H15" s="73" t="s">
        <v>169</v>
      </c>
      <c r="I15" s="107">
        <v>-114.902</v>
      </c>
      <c r="J15" s="107">
        <v>41.134</v>
      </c>
      <c r="K15" s="104">
        <v>10</v>
      </c>
      <c r="L15" s="71" t="s">
        <v>99</v>
      </c>
      <c r="M15" s="104">
        <v>2008</v>
      </c>
      <c r="N15" s="104">
        <v>3</v>
      </c>
      <c r="O15" s="104">
        <v>15</v>
      </c>
      <c r="P15" s="104">
        <v>16</v>
      </c>
      <c r="Q15" s="104">
        <v>22</v>
      </c>
      <c r="R15" s="98">
        <v>33.53</v>
      </c>
      <c r="S15" s="80" t="s">
        <v>172</v>
      </c>
    </row>
    <row r="16" spans="1:19" s="80" customFormat="1" ht="38.25" x14ac:dyDescent="0.25">
      <c r="A16" s="71" t="s">
        <v>290</v>
      </c>
      <c r="B16" s="104">
        <v>2008</v>
      </c>
      <c r="C16" s="90" t="s">
        <v>174</v>
      </c>
      <c r="D16" s="98">
        <f t="shared" si="0"/>
        <v>3.7535570089430408</v>
      </c>
      <c r="E16" s="74">
        <v>4.7900000000000005E+21</v>
      </c>
      <c r="F16" s="75" t="s">
        <v>26</v>
      </c>
      <c r="G16" s="114">
        <v>0.05</v>
      </c>
      <c r="H16" s="73" t="s">
        <v>169</v>
      </c>
      <c r="I16" s="107">
        <v>-113.581</v>
      </c>
      <c r="J16" s="107">
        <v>36.465000000000003</v>
      </c>
      <c r="K16" s="104">
        <v>10</v>
      </c>
      <c r="L16" s="71" t="s">
        <v>99</v>
      </c>
      <c r="M16" s="104">
        <v>2008</v>
      </c>
      <c r="N16" s="104">
        <v>3</v>
      </c>
      <c r="O16" s="104">
        <v>27</v>
      </c>
      <c r="P16" s="104">
        <v>1</v>
      </c>
      <c r="Q16" s="104">
        <v>7</v>
      </c>
      <c r="R16" s="98">
        <v>13.78</v>
      </c>
      <c r="S16" s="80" t="s">
        <v>172</v>
      </c>
    </row>
    <row r="17" spans="1:19" s="80" customFormat="1" ht="38.25" x14ac:dyDescent="0.25">
      <c r="A17" s="71" t="s">
        <v>275</v>
      </c>
      <c r="B17" s="104">
        <v>2008</v>
      </c>
      <c r="C17" s="90" t="s">
        <v>89</v>
      </c>
      <c r="D17" s="98">
        <f t="shared" si="0"/>
        <v>4.1540222448318183</v>
      </c>
      <c r="E17" s="74">
        <v>1.9100000000000001E+22</v>
      </c>
      <c r="F17" s="75" t="s">
        <v>26</v>
      </c>
      <c r="G17" s="114">
        <v>0.05</v>
      </c>
      <c r="H17" s="73" t="s">
        <v>169</v>
      </c>
      <c r="I17" s="107">
        <v>-114.84</v>
      </c>
      <c r="J17" s="107">
        <v>41.228999999999999</v>
      </c>
      <c r="K17" s="104">
        <v>12</v>
      </c>
      <c r="L17" s="71" t="s">
        <v>99</v>
      </c>
      <c r="M17" s="104">
        <v>2008</v>
      </c>
      <c r="N17" s="104">
        <v>4</v>
      </c>
      <c r="O17" s="104">
        <v>1</v>
      </c>
      <c r="P17" s="104">
        <v>13</v>
      </c>
      <c r="Q17" s="104">
        <v>16</v>
      </c>
      <c r="R17" s="98">
        <v>17.21</v>
      </c>
      <c r="S17" s="80" t="s">
        <v>172</v>
      </c>
    </row>
    <row r="18" spans="1:19" s="80" customFormat="1" ht="38.25" x14ac:dyDescent="0.25">
      <c r="A18" s="71" t="s">
        <v>276</v>
      </c>
      <c r="B18" s="104">
        <v>2008</v>
      </c>
      <c r="C18" s="90" t="s">
        <v>89</v>
      </c>
      <c r="D18" s="98">
        <f t="shared" si="0"/>
        <v>3.8633986933428375</v>
      </c>
      <c r="E18" s="74">
        <v>7E+21</v>
      </c>
      <c r="F18" s="75" t="s">
        <v>26</v>
      </c>
      <c r="G18" s="114">
        <v>0.05</v>
      </c>
      <c r="H18" s="73" t="s">
        <v>169</v>
      </c>
      <c r="I18" s="107">
        <v>-114.806</v>
      </c>
      <c r="J18" s="107">
        <v>41.220999999999997</v>
      </c>
      <c r="K18" s="104">
        <v>11</v>
      </c>
      <c r="L18" s="71" t="s">
        <v>99</v>
      </c>
      <c r="M18" s="104">
        <v>2008</v>
      </c>
      <c r="N18" s="104">
        <v>4</v>
      </c>
      <c r="O18" s="104">
        <v>22</v>
      </c>
      <c r="P18" s="104">
        <v>20</v>
      </c>
      <c r="Q18" s="104">
        <v>40</v>
      </c>
      <c r="R18" s="98">
        <v>9.25</v>
      </c>
      <c r="S18" s="80" t="s">
        <v>172</v>
      </c>
    </row>
    <row r="19" spans="1:19" s="80" customFormat="1" ht="38.25" x14ac:dyDescent="0.25">
      <c r="A19" s="71" t="s">
        <v>277</v>
      </c>
      <c r="B19" s="104">
        <v>2008</v>
      </c>
      <c r="C19" s="90" t="s">
        <v>175</v>
      </c>
      <c r="D19" s="98">
        <f t="shared" si="0"/>
        <v>3.3737264735328321</v>
      </c>
      <c r="E19" s="74">
        <v>1.29E+21</v>
      </c>
      <c r="F19" s="75" t="s">
        <v>26</v>
      </c>
      <c r="G19" s="114">
        <v>0.05</v>
      </c>
      <c r="H19" s="73" t="s">
        <v>169</v>
      </c>
      <c r="I19" s="107">
        <v>-111.21299999999999</v>
      </c>
      <c r="J19" s="107">
        <v>42.896999999999998</v>
      </c>
      <c r="K19" s="104">
        <v>6</v>
      </c>
      <c r="L19" s="71" t="s">
        <v>99</v>
      </c>
      <c r="M19" s="104">
        <v>2008</v>
      </c>
      <c r="N19" s="104">
        <v>7</v>
      </c>
      <c r="O19" s="104">
        <v>22</v>
      </c>
      <c r="P19" s="104">
        <v>9</v>
      </c>
      <c r="Q19" s="104">
        <v>32</v>
      </c>
      <c r="R19" s="98">
        <v>52.52</v>
      </c>
      <c r="S19" s="80" t="s">
        <v>172</v>
      </c>
    </row>
    <row r="20" spans="1:19" s="80" customFormat="1" ht="38.25" x14ac:dyDescent="0.25">
      <c r="A20" s="71" t="s">
        <v>278</v>
      </c>
      <c r="B20" s="104">
        <v>2008</v>
      </c>
      <c r="C20" s="90" t="s">
        <v>174</v>
      </c>
      <c r="D20" s="98">
        <f t="shared" si="0"/>
        <v>3.443229232031797</v>
      </c>
      <c r="E20" s="74">
        <v>1.64E+21</v>
      </c>
      <c r="F20" s="75" t="s">
        <v>26</v>
      </c>
      <c r="G20" s="114">
        <v>0.05</v>
      </c>
      <c r="H20" s="73" t="s">
        <v>169</v>
      </c>
      <c r="I20" s="107">
        <v>-114.52200000000001</v>
      </c>
      <c r="J20" s="107">
        <v>36.174999999999997</v>
      </c>
      <c r="K20" s="104">
        <v>7</v>
      </c>
      <c r="L20" s="71" t="s">
        <v>99</v>
      </c>
      <c r="M20" s="104">
        <v>2008</v>
      </c>
      <c r="N20" s="104">
        <v>10</v>
      </c>
      <c r="O20" s="104">
        <v>18</v>
      </c>
      <c r="P20" s="104">
        <v>2</v>
      </c>
      <c r="Q20" s="104">
        <v>27</v>
      </c>
      <c r="R20" s="98">
        <v>37.89</v>
      </c>
      <c r="S20" s="80" t="s">
        <v>172</v>
      </c>
    </row>
    <row r="21" spans="1:19" s="80" customFormat="1" ht="38.25" x14ac:dyDescent="0.25">
      <c r="A21" s="71" t="s">
        <v>291</v>
      </c>
      <c r="B21" s="104">
        <v>2009</v>
      </c>
      <c r="C21" s="90" t="s">
        <v>173</v>
      </c>
      <c r="D21" s="98">
        <f t="shared" si="0"/>
        <v>4.0535558456633378</v>
      </c>
      <c r="E21" s="74">
        <v>1.3500000000000001E+22</v>
      </c>
      <c r="F21" s="75" t="s">
        <v>26</v>
      </c>
      <c r="G21" s="114">
        <v>0.05</v>
      </c>
      <c r="H21" s="73" t="s">
        <v>169</v>
      </c>
      <c r="I21" s="107">
        <v>-110.87</v>
      </c>
      <c r="J21" s="107">
        <v>43.222000000000001</v>
      </c>
      <c r="K21" s="104">
        <v>8</v>
      </c>
      <c r="L21" s="71" t="s">
        <v>99</v>
      </c>
      <c r="M21" s="104">
        <v>2009</v>
      </c>
      <c r="N21" s="104">
        <v>1</v>
      </c>
      <c r="O21" s="104">
        <v>16</v>
      </c>
      <c r="P21" s="104">
        <v>4</v>
      </c>
      <c r="Q21" s="104">
        <v>15</v>
      </c>
      <c r="R21" s="98">
        <v>35.65</v>
      </c>
      <c r="S21" s="80" t="s">
        <v>172</v>
      </c>
    </row>
    <row r="22" spans="1:19" s="80" customFormat="1" ht="38.25" x14ac:dyDescent="0.25">
      <c r="A22" s="71" t="s">
        <v>292</v>
      </c>
      <c r="B22" s="104">
        <v>2009</v>
      </c>
      <c r="C22" s="90" t="s">
        <v>173</v>
      </c>
      <c r="D22" s="98">
        <f t="shared" si="0"/>
        <v>3.382567760644724</v>
      </c>
      <c r="E22" s="74">
        <v>1.33E+21</v>
      </c>
      <c r="F22" s="75" t="s">
        <v>26</v>
      </c>
      <c r="G22" s="114">
        <v>0.05</v>
      </c>
      <c r="H22" s="73" t="s">
        <v>169</v>
      </c>
      <c r="I22" s="107">
        <v>-110.718</v>
      </c>
      <c r="J22" s="107">
        <v>43.322000000000003</v>
      </c>
      <c r="K22" s="104">
        <v>6</v>
      </c>
      <c r="L22" s="71" t="s">
        <v>99</v>
      </c>
      <c r="M22" s="104">
        <v>2009</v>
      </c>
      <c r="N22" s="104">
        <v>3</v>
      </c>
      <c r="O22" s="104">
        <v>21</v>
      </c>
      <c r="P22" s="104">
        <v>8</v>
      </c>
      <c r="Q22" s="104">
        <v>47</v>
      </c>
      <c r="R22" s="98">
        <v>50.71</v>
      </c>
      <c r="S22" s="80" t="s">
        <v>172</v>
      </c>
    </row>
    <row r="23" spans="1:19" s="80" customFormat="1" ht="38.25" x14ac:dyDescent="0.25">
      <c r="A23" s="71" t="s">
        <v>293</v>
      </c>
      <c r="B23" s="104">
        <v>2009</v>
      </c>
      <c r="C23" s="90" t="s">
        <v>173</v>
      </c>
      <c r="D23" s="98">
        <f t="shared" si="0"/>
        <v>3.7335383487546245</v>
      </c>
      <c r="E23" s="74">
        <v>4.47E+21</v>
      </c>
      <c r="F23" s="75" t="s">
        <v>26</v>
      </c>
      <c r="G23" s="114">
        <v>0.05</v>
      </c>
      <c r="H23" s="73" t="s">
        <v>169</v>
      </c>
      <c r="I23" s="107">
        <v>-108.116</v>
      </c>
      <c r="J23" s="107">
        <v>42.54</v>
      </c>
      <c r="K23" s="104">
        <v>17</v>
      </c>
      <c r="L23" s="71" t="s">
        <v>99</v>
      </c>
      <c r="M23" s="104">
        <v>2009</v>
      </c>
      <c r="N23" s="104">
        <v>5</v>
      </c>
      <c r="O23" s="104">
        <v>17</v>
      </c>
      <c r="P23" s="104">
        <v>6</v>
      </c>
      <c r="Q23" s="104">
        <v>45</v>
      </c>
      <c r="R23" s="98">
        <v>18.21</v>
      </c>
      <c r="S23" s="80" t="s">
        <v>172</v>
      </c>
    </row>
    <row r="24" spans="1:19" s="80" customFormat="1" ht="38.25" x14ac:dyDescent="0.25">
      <c r="A24" s="71" t="s">
        <v>294</v>
      </c>
      <c r="B24" s="104">
        <v>2010</v>
      </c>
      <c r="C24" s="90" t="s">
        <v>173</v>
      </c>
      <c r="D24" s="98">
        <f t="shared" si="0"/>
        <v>3.9942617901054831</v>
      </c>
      <c r="E24" s="74">
        <v>1.1E+22</v>
      </c>
      <c r="F24" s="75" t="s">
        <v>26</v>
      </c>
      <c r="G24" s="114">
        <v>0.05</v>
      </c>
      <c r="H24" s="73" t="s">
        <v>169</v>
      </c>
      <c r="I24" s="107">
        <v>-110.70399999999999</v>
      </c>
      <c r="J24" s="107">
        <v>43.122999999999998</v>
      </c>
      <c r="K24" s="104">
        <v>11</v>
      </c>
      <c r="L24" s="71" t="s">
        <v>99</v>
      </c>
      <c r="M24" s="104">
        <v>2010</v>
      </c>
      <c r="N24" s="104">
        <v>9</v>
      </c>
      <c r="O24" s="104">
        <v>12</v>
      </c>
      <c r="P24" s="104">
        <v>20</v>
      </c>
      <c r="Q24" s="104">
        <v>9</v>
      </c>
      <c r="R24" s="98">
        <v>45.3</v>
      </c>
      <c r="S24" s="80" t="s">
        <v>172</v>
      </c>
    </row>
    <row r="25" spans="1:19" s="80" customFormat="1" ht="38.25" x14ac:dyDescent="0.25">
      <c r="A25" s="71" t="s">
        <v>295</v>
      </c>
      <c r="B25" s="104">
        <v>2010</v>
      </c>
      <c r="C25" s="90" t="s">
        <v>173</v>
      </c>
      <c r="D25" s="98">
        <f t="shared" si="0"/>
        <v>3.9035040324989687</v>
      </c>
      <c r="E25" s="74">
        <v>8.04E+21</v>
      </c>
      <c r="F25" s="75" t="s">
        <v>26</v>
      </c>
      <c r="G25" s="114">
        <v>0.05</v>
      </c>
      <c r="H25" s="73" t="s">
        <v>169</v>
      </c>
      <c r="I25" s="107">
        <v>-110.654</v>
      </c>
      <c r="J25" s="107">
        <v>43.098999999999997</v>
      </c>
      <c r="K25" s="104">
        <v>11</v>
      </c>
      <c r="L25" s="71" t="s">
        <v>99</v>
      </c>
      <c r="M25" s="104">
        <v>2010</v>
      </c>
      <c r="N25" s="104">
        <v>9</v>
      </c>
      <c r="O25" s="104">
        <v>12</v>
      </c>
      <c r="P25" s="104">
        <v>22</v>
      </c>
      <c r="Q25" s="104">
        <v>20</v>
      </c>
      <c r="R25" s="98">
        <v>31.05</v>
      </c>
      <c r="S25" s="80" t="s">
        <v>172</v>
      </c>
    </row>
    <row r="26" spans="1:19" s="80" customFormat="1" ht="38.25" x14ac:dyDescent="0.25">
      <c r="A26" s="71" t="s">
        <v>296</v>
      </c>
      <c r="B26" s="104">
        <v>2010</v>
      </c>
      <c r="C26" s="90" t="s">
        <v>173</v>
      </c>
      <c r="D26" s="98">
        <f t="shared" si="0"/>
        <v>3.8134101965247336</v>
      </c>
      <c r="E26" s="74">
        <v>5.8899999999999995E+21</v>
      </c>
      <c r="F26" s="75" t="s">
        <v>26</v>
      </c>
      <c r="G26" s="114">
        <v>0.05</v>
      </c>
      <c r="H26" s="73" t="s">
        <v>169</v>
      </c>
      <c r="I26" s="107">
        <v>-110.678</v>
      </c>
      <c r="J26" s="107">
        <v>43.121000000000002</v>
      </c>
      <c r="K26" s="104">
        <v>11</v>
      </c>
      <c r="L26" s="71" t="s">
        <v>99</v>
      </c>
      <c r="M26" s="104">
        <v>2010</v>
      </c>
      <c r="N26" s="104">
        <v>9</v>
      </c>
      <c r="O26" s="104">
        <v>13</v>
      </c>
      <c r="P26" s="104">
        <v>2</v>
      </c>
      <c r="Q26" s="104">
        <v>43</v>
      </c>
      <c r="R26" s="98">
        <v>53.89</v>
      </c>
      <c r="S26" s="80" t="s">
        <v>172</v>
      </c>
    </row>
    <row r="27" spans="1:19" s="80" customFormat="1" ht="38.25" x14ac:dyDescent="0.25">
      <c r="A27" s="71" t="s">
        <v>297</v>
      </c>
      <c r="B27" s="104">
        <v>2010</v>
      </c>
      <c r="C27" s="90" t="s">
        <v>173</v>
      </c>
      <c r="D27" s="98">
        <f t="shared" si="0"/>
        <v>3.6635380776438833</v>
      </c>
      <c r="E27" s="74">
        <v>3.51E+21</v>
      </c>
      <c r="F27" s="75" t="s">
        <v>26</v>
      </c>
      <c r="G27" s="114">
        <v>0.05</v>
      </c>
      <c r="H27" s="73" t="s">
        <v>169</v>
      </c>
      <c r="I27" s="107">
        <v>-110.70099999999999</v>
      </c>
      <c r="J27" s="107">
        <v>43.134</v>
      </c>
      <c r="K27" s="104">
        <v>10</v>
      </c>
      <c r="L27" s="71" t="s">
        <v>99</v>
      </c>
      <c r="M27" s="104">
        <v>2010</v>
      </c>
      <c r="N27" s="104">
        <v>12</v>
      </c>
      <c r="O27" s="104">
        <v>22</v>
      </c>
      <c r="P27" s="104">
        <v>0</v>
      </c>
      <c r="Q27" s="104">
        <v>53</v>
      </c>
      <c r="R27" s="98">
        <v>57.52</v>
      </c>
      <c r="S27" s="80" t="s">
        <v>172</v>
      </c>
    </row>
    <row r="28" spans="1:19" s="80" customFormat="1" ht="38.25" x14ac:dyDescent="0.25">
      <c r="A28" s="71" t="s">
        <v>298</v>
      </c>
      <c r="B28" s="104">
        <v>2011</v>
      </c>
      <c r="C28" s="90" t="s">
        <v>173</v>
      </c>
      <c r="D28" s="98">
        <f t="shared" si="0"/>
        <v>3.9233354343024356</v>
      </c>
      <c r="E28" s="74">
        <v>8.6099999999999995E+21</v>
      </c>
      <c r="F28" s="75" t="s">
        <v>26</v>
      </c>
      <c r="G28" s="114">
        <v>0.05</v>
      </c>
      <c r="H28" s="73" t="s">
        <v>169</v>
      </c>
      <c r="I28" s="107">
        <v>-110.267</v>
      </c>
      <c r="J28" s="107">
        <v>43.012999999999998</v>
      </c>
      <c r="K28" s="104">
        <v>16</v>
      </c>
      <c r="L28" s="71" t="s">
        <v>99</v>
      </c>
      <c r="M28" s="104">
        <v>2011</v>
      </c>
      <c r="N28" s="104">
        <v>4</v>
      </c>
      <c r="O28" s="104">
        <v>1</v>
      </c>
      <c r="P28" s="104">
        <v>12</v>
      </c>
      <c r="Q28" s="104">
        <v>56</v>
      </c>
      <c r="R28" s="98">
        <v>28.43</v>
      </c>
      <c r="S28" s="80" t="s">
        <v>172</v>
      </c>
    </row>
    <row r="29" spans="1:19" s="80" customFormat="1" ht="38.25" x14ac:dyDescent="0.25">
      <c r="A29" s="71" t="s">
        <v>299</v>
      </c>
      <c r="B29" s="104">
        <v>2011</v>
      </c>
      <c r="C29" s="90" t="s">
        <v>173</v>
      </c>
      <c r="D29" s="98">
        <f t="shared" si="0"/>
        <v>3.5334986788894422</v>
      </c>
      <c r="E29" s="74">
        <v>2.24E+21</v>
      </c>
      <c r="F29" s="75" t="s">
        <v>26</v>
      </c>
      <c r="G29" s="114">
        <v>0.05</v>
      </c>
      <c r="H29" s="73" t="s">
        <v>169</v>
      </c>
      <c r="I29" s="107">
        <v>-110.857</v>
      </c>
      <c r="J29" s="107">
        <v>43.136000000000003</v>
      </c>
      <c r="K29" s="104">
        <v>4</v>
      </c>
      <c r="L29" s="71" t="s">
        <v>99</v>
      </c>
      <c r="M29" s="104">
        <v>2011</v>
      </c>
      <c r="N29" s="104">
        <v>7</v>
      </c>
      <c r="O29" s="104">
        <v>19</v>
      </c>
      <c r="P29" s="104">
        <v>6</v>
      </c>
      <c r="Q29" s="104">
        <v>42</v>
      </c>
      <c r="R29" s="98">
        <v>31.25</v>
      </c>
      <c r="S29" s="80" t="s">
        <v>172</v>
      </c>
    </row>
    <row r="30" spans="1:19" s="80" customFormat="1" ht="38.25" x14ac:dyDescent="0.25">
      <c r="A30" s="71" t="s">
        <v>300</v>
      </c>
      <c r="B30" s="104">
        <v>2012</v>
      </c>
      <c r="C30" s="90" t="s">
        <v>173</v>
      </c>
      <c r="D30" s="98">
        <f t="shared" si="0"/>
        <v>3.5928884625535087</v>
      </c>
      <c r="E30" s="74">
        <v>2.75E+21</v>
      </c>
      <c r="F30" s="75" t="s">
        <v>26</v>
      </c>
      <c r="G30" s="114">
        <v>0.05</v>
      </c>
      <c r="H30" s="73" t="s">
        <v>169</v>
      </c>
      <c r="I30" s="107">
        <v>-110.45699999999999</v>
      </c>
      <c r="J30" s="107">
        <v>43.112000000000002</v>
      </c>
      <c r="K30" s="104">
        <v>9</v>
      </c>
      <c r="L30" s="71" t="s">
        <v>99</v>
      </c>
      <c r="M30" s="104">
        <v>2012</v>
      </c>
      <c r="N30" s="104">
        <v>5</v>
      </c>
      <c r="O30" s="104">
        <v>10</v>
      </c>
      <c r="P30" s="104">
        <v>1</v>
      </c>
      <c r="Q30" s="104">
        <v>18</v>
      </c>
      <c r="R30" s="98">
        <v>30.56</v>
      </c>
      <c r="S30" s="80" t="s">
        <v>172</v>
      </c>
    </row>
    <row r="31" spans="1:19" s="80" customFormat="1" x14ac:dyDescent="0.25">
      <c r="A31" s="71"/>
      <c r="B31" s="104"/>
      <c r="C31" s="90"/>
      <c r="D31" s="98"/>
      <c r="E31" s="74"/>
      <c r="F31" s="75"/>
      <c r="G31" s="114"/>
      <c r="H31" s="73"/>
      <c r="I31" s="107"/>
      <c r="J31" s="107"/>
      <c r="K31" s="104"/>
      <c r="L31" s="71"/>
      <c r="M31" s="104"/>
      <c r="N31" s="104"/>
      <c r="O31" s="104"/>
      <c r="P31" s="104"/>
      <c r="Q31" s="104"/>
      <c r="R31" s="98"/>
    </row>
    <row r="32" spans="1:19" s="80" customFormat="1" x14ac:dyDescent="0.25">
      <c r="A32" s="71"/>
      <c r="B32" s="104"/>
      <c r="C32" s="90"/>
      <c r="D32" s="98"/>
      <c r="E32" s="74"/>
      <c r="F32" s="75"/>
      <c r="G32" s="114"/>
      <c r="H32" s="73"/>
      <c r="I32" s="107"/>
      <c r="J32" s="107"/>
      <c r="K32" s="104"/>
      <c r="L32" s="71"/>
      <c r="M32" s="104"/>
      <c r="N32" s="104"/>
      <c r="O32" s="104"/>
      <c r="P32" s="104"/>
      <c r="Q32" s="104"/>
      <c r="R32" s="98"/>
    </row>
    <row r="33" spans="1:19" s="108" customFormat="1" x14ac:dyDescent="0.25">
      <c r="A33" s="115" t="s">
        <v>301</v>
      </c>
      <c r="B33" s="104"/>
      <c r="C33" s="101"/>
      <c r="D33" s="98"/>
      <c r="E33" s="103"/>
      <c r="F33" s="116"/>
      <c r="G33" s="117"/>
      <c r="H33" s="117"/>
      <c r="I33" s="107"/>
      <c r="J33" s="107"/>
      <c r="K33" s="104"/>
      <c r="L33" s="104"/>
      <c r="M33" s="104"/>
      <c r="N33" s="104"/>
      <c r="O33" s="104"/>
      <c r="P33" s="104"/>
      <c r="Q33" s="104"/>
      <c r="R33" s="98"/>
    </row>
    <row r="34" spans="1:19" s="108" customFormat="1" ht="26.25" customHeight="1" x14ac:dyDescent="0.25">
      <c r="A34" s="104" t="s">
        <v>264</v>
      </c>
      <c r="B34" s="104">
        <v>1994</v>
      </c>
      <c r="C34" s="101" t="s">
        <v>86</v>
      </c>
      <c r="D34" s="98">
        <f>(2/3)*LOG10(E34)-10.7-0.14</f>
        <v>5.6577561326250505</v>
      </c>
      <c r="E34" s="103">
        <v>5.5799999999999999E+24</v>
      </c>
      <c r="F34" s="75" t="s">
        <v>341</v>
      </c>
      <c r="G34" s="92">
        <v>0.1</v>
      </c>
      <c r="H34" s="99" t="s">
        <v>164</v>
      </c>
      <c r="I34" s="107">
        <v>-111.134</v>
      </c>
      <c r="J34" s="107">
        <v>42.741999999999997</v>
      </c>
      <c r="K34" s="118">
        <v>4.5</v>
      </c>
      <c r="L34" s="104" t="s">
        <v>103</v>
      </c>
      <c r="M34" s="119">
        <v>1994</v>
      </c>
      <c r="N34" s="119">
        <v>2</v>
      </c>
      <c r="O34" s="119">
        <v>3</v>
      </c>
      <c r="P34" s="104">
        <v>9</v>
      </c>
      <c r="Q34" s="104">
        <v>5</v>
      </c>
      <c r="R34" s="104">
        <v>4.26</v>
      </c>
      <c r="S34" s="108" t="s">
        <v>138</v>
      </c>
    </row>
    <row r="35" spans="1:19" s="108" customFormat="1" ht="27" customHeight="1" x14ac:dyDescent="0.25">
      <c r="A35" s="104" t="s">
        <v>265</v>
      </c>
      <c r="B35" s="104">
        <v>2001</v>
      </c>
      <c r="C35" s="101" t="s">
        <v>155</v>
      </c>
      <c r="D35" s="98">
        <f t="shared" ref="D35" si="1">(2/3)*LOG10(E35)-10.7</f>
        <v>5.1659083750549897</v>
      </c>
      <c r="E35" s="103">
        <v>6.2930700000000007E+23</v>
      </c>
      <c r="F35" s="75" t="s">
        <v>342</v>
      </c>
      <c r="G35" s="92">
        <v>0.05</v>
      </c>
      <c r="H35" s="99" t="s">
        <v>168</v>
      </c>
      <c r="I35" s="107">
        <v>-111.39100000000001</v>
      </c>
      <c r="J35" s="107">
        <v>42.932000000000002</v>
      </c>
      <c r="K35" s="120">
        <v>9</v>
      </c>
      <c r="L35" s="104" t="s">
        <v>99</v>
      </c>
      <c r="M35" s="119">
        <v>2001</v>
      </c>
      <c r="N35" s="119">
        <v>4</v>
      </c>
      <c r="O35" s="119">
        <v>21</v>
      </c>
      <c r="P35" s="104">
        <v>17</v>
      </c>
      <c r="Q35" s="104">
        <v>18</v>
      </c>
      <c r="R35" s="104">
        <v>56.29</v>
      </c>
      <c r="S35" s="80" t="s">
        <v>154</v>
      </c>
    </row>
    <row r="36" spans="1:19" s="108" customFormat="1" ht="25.5" customHeight="1" x14ac:dyDescent="0.25">
      <c r="A36" s="104" t="s">
        <v>266</v>
      </c>
      <c r="B36" s="104">
        <v>2008</v>
      </c>
      <c r="C36" s="101" t="s">
        <v>89</v>
      </c>
      <c r="D36" s="98">
        <f>(2/3)*LOG10(E36)-10.7-0.14</f>
        <v>5.9135558456633364</v>
      </c>
      <c r="E36" s="103">
        <v>1.35E+25</v>
      </c>
      <c r="F36" s="75" t="s">
        <v>341</v>
      </c>
      <c r="G36" s="76">
        <v>0.06</v>
      </c>
      <c r="H36" s="77" t="s">
        <v>170</v>
      </c>
      <c r="I36" s="107">
        <v>-114.877</v>
      </c>
      <c r="J36" s="107">
        <v>41.165999999999997</v>
      </c>
      <c r="K36" s="104">
        <v>8</v>
      </c>
      <c r="L36" s="104" t="s">
        <v>103</v>
      </c>
      <c r="M36" s="104">
        <v>2008</v>
      </c>
      <c r="N36" s="104">
        <v>2</v>
      </c>
      <c r="O36" s="104">
        <v>21</v>
      </c>
      <c r="P36" s="104">
        <v>14</v>
      </c>
      <c r="Q36" s="104">
        <v>16</v>
      </c>
      <c r="R36" s="104">
        <v>2.62</v>
      </c>
      <c r="S36" s="108" t="s">
        <v>104</v>
      </c>
    </row>
    <row r="37" spans="1:19" x14ac:dyDescent="0.25">
      <c r="F37" s="1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zoomScale="120" zoomScaleNormal="120" zoomScalePageLayoutView="200" workbookViewId="0">
      <pane ySplit="1" topLeftCell="A2" activePane="bottomLeft" state="frozen"/>
      <selection pane="bottomLeft" activeCell="N14" sqref="N14"/>
    </sheetView>
  </sheetViews>
  <sheetFormatPr defaultColWidth="8.85546875" defaultRowHeight="15" x14ac:dyDescent="0.25"/>
  <cols>
    <col min="3" max="3" width="21.42578125" customWidth="1"/>
    <col min="4" max="4" width="8.140625" customWidth="1"/>
    <col min="5" max="5" width="16.28515625" customWidth="1"/>
    <col min="6" max="6" width="26" customWidth="1"/>
    <col min="7" max="7" width="9.85546875" customWidth="1"/>
    <col min="11" max="11" width="16.7109375" customWidth="1"/>
    <col min="19" max="19" width="53.85546875" customWidth="1"/>
  </cols>
  <sheetData>
    <row r="1" spans="1:20" s="3" customFormat="1" ht="36" customHeight="1" thickBot="1" x14ac:dyDescent="0.3">
      <c r="A1" s="15" t="s">
        <v>72</v>
      </c>
      <c r="B1" s="15" t="s">
        <v>311</v>
      </c>
      <c r="C1" s="15" t="s">
        <v>73</v>
      </c>
      <c r="D1" s="17" t="s">
        <v>178</v>
      </c>
      <c r="E1" s="17" t="s">
        <v>10</v>
      </c>
      <c r="F1" s="17" t="s">
        <v>8</v>
      </c>
      <c r="G1" s="17" t="s">
        <v>158</v>
      </c>
      <c r="H1" s="19" t="s">
        <v>159</v>
      </c>
      <c r="I1" s="20" t="s">
        <v>350</v>
      </c>
      <c r="J1" s="20" t="s">
        <v>351</v>
      </c>
      <c r="K1" s="15" t="s">
        <v>1</v>
      </c>
      <c r="L1" s="19" t="s">
        <v>98</v>
      </c>
      <c r="M1" s="15" t="s">
        <v>311</v>
      </c>
      <c r="N1" s="15" t="s">
        <v>0</v>
      </c>
      <c r="O1" s="15" t="s">
        <v>312</v>
      </c>
      <c r="P1" s="15" t="s">
        <v>2</v>
      </c>
      <c r="Q1" s="15" t="s">
        <v>3</v>
      </c>
      <c r="R1" s="15" t="s">
        <v>4</v>
      </c>
      <c r="S1" s="17" t="s">
        <v>15</v>
      </c>
    </row>
    <row r="2" spans="1:20" s="3" customFormat="1" ht="18.75" customHeight="1" x14ac:dyDescent="0.25">
      <c r="A2" s="27" t="s">
        <v>327</v>
      </c>
      <c r="B2" s="21"/>
      <c r="C2" s="22"/>
      <c r="D2" s="23"/>
      <c r="E2" s="34"/>
      <c r="F2" s="24"/>
      <c r="G2" s="23"/>
      <c r="H2" s="25"/>
      <c r="I2" s="26"/>
      <c r="J2" s="26"/>
      <c r="K2" s="21"/>
      <c r="L2" s="25"/>
      <c r="M2" s="21"/>
      <c r="N2" s="21"/>
      <c r="O2" s="21"/>
      <c r="P2" s="21"/>
      <c r="Q2" s="21"/>
      <c r="R2" s="23"/>
      <c r="S2" s="23"/>
    </row>
    <row r="3" spans="1:20" s="125" customFormat="1" ht="51" x14ac:dyDescent="0.25">
      <c r="A3" s="81" t="s">
        <v>262</v>
      </c>
      <c r="B3" s="81">
        <v>1959</v>
      </c>
      <c r="C3" s="89" t="s">
        <v>87</v>
      </c>
      <c r="D3" s="73">
        <f>(2/3)*LOG10(E3)-10.7</f>
        <v>7.3454572411641088</v>
      </c>
      <c r="E3" s="121">
        <v>1.17E+27</v>
      </c>
      <c r="F3" s="122" t="s">
        <v>96</v>
      </c>
      <c r="G3" s="123">
        <v>0.3</v>
      </c>
      <c r="H3" s="123" t="s">
        <v>157</v>
      </c>
      <c r="I3" s="124">
        <v>-111.026</v>
      </c>
      <c r="J3" s="124">
        <v>44.838000000000001</v>
      </c>
      <c r="K3" s="81">
        <v>15</v>
      </c>
      <c r="L3" s="71" t="s">
        <v>99</v>
      </c>
      <c r="M3" s="81">
        <v>1959</v>
      </c>
      <c r="N3" s="81">
        <v>8</v>
      </c>
      <c r="O3" s="81">
        <v>18</v>
      </c>
      <c r="P3" s="81">
        <v>6</v>
      </c>
      <c r="Q3" s="81">
        <v>37</v>
      </c>
      <c r="R3" s="81">
        <v>23.8</v>
      </c>
      <c r="S3" s="125" t="s">
        <v>48</v>
      </c>
    </row>
    <row r="4" spans="1:20" s="125" customFormat="1" ht="171" customHeight="1" x14ac:dyDescent="0.25">
      <c r="A4" s="81" t="s">
        <v>263</v>
      </c>
      <c r="B4" s="81">
        <v>1983</v>
      </c>
      <c r="C4" s="89" t="s">
        <v>88</v>
      </c>
      <c r="D4" s="98">
        <f>(2/3)*LOG10(E4)-10.7-0.14</f>
        <v>6.8227697293456275</v>
      </c>
      <c r="E4" s="121">
        <v>3.1200000000000002E+26</v>
      </c>
      <c r="F4" s="126" t="s">
        <v>378</v>
      </c>
      <c r="G4" s="92">
        <v>0.1</v>
      </c>
      <c r="H4" s="99" t="s">
        <v>164</v>
      </c>
      <c r="I4" s="124">
        <v>-113.899</v>
      </c>
      <c r="J4" s="124">
        <v>43.968000000000004</v>
      </c>
      <c r="K4" s="127">
        <v>16</v>
      </c>
      <c r="L4" s="71" t="s">
        <v>103</v>
      </c>
      <c r="M4" s="81">
        <v>1983</v>
      </c>
      <c r="N4" s="81">
        <v>10</v>
      </c>
      <c r="O4" s="81">
        <v>28</v>
      </c>
      <c r="P4" s="81">
        <v>14</v>
      </c>
      <c r="Q4" s="81">
        <v>6</v>
      </c>
      <c r="R4" s="81">
        <v>6.79</v>
      </c>
      <c r="S4" s="125" t="s">
        <v>153</v>
      </c>
      <c r="T4" s="125" t="s">
        <v>49</v>
      </c>
    </row>
    <row r="5" spans="1:20" s="108" customFormat="1" ht="30" customHeight="1" x14ac:dyDescent="0.25">
      <c r="A5" s="104" t="s">
        <v>267</v>
      </c>
      <c r="B5" s="104">
        <v>2010</v>
      </c>
      <c r="C5" s="105" t="s">
        <v>156</v>
      </c>
      <c r="D5" s="73">
        <f t="shared" ref="D5:D9" si="0">(2/3)*LOG10(E5)-10.7</f>
        <v>4.8445698783275084</v>
      </c>
      <c r="E5" s="103">
        <v>2.07422E+23</v>
      </c>
      <c r="F5" s="75" t="s">
        <v>342</v>
      </c>
      <c r="G5" s="92">
        <v>0.05</v>
      </c>
      <c r="H5" s="99" t="s">
        <v>168</v>
      </c>
      <c r="I5" s="107">
        <v>-110.43</v>
      </c>
      <c r="J5" s="107">
        <v>43.588000000000001</v>
      </c>
      <c r="K5" s="104">
        <v>8</v>
      </c>
      <c r="L5" s="104" t="s">
        <v>99</v>
      </c>
      <c r="M5" s="104">
        <v>2010</v>
      </c>
      <c r="N5" s="104">
        <v>8</v>
      </c>
      <c r="O5" s="104">
        <v>5</v>
      </c>
      <c r="P5" s="104">
        <v>0</v>
      </c>
      <c r="Q5" s="104">
        <v>4</v>
      </c>
      <c r="R5" s="104">
        <v>16.73</v>
      </c>
      <c r="S5" s="108" t="s">
        <v>369</v>
      </c>
    </row>
    <row r="6" spans="1:20" s="108" customFormat="1" ht="29.25" customHeight="1" x14ac:dyDescent="0.25">
      <c r="A6" s="104" t="s">
        <v>259</v>
      </c>
      <c r="B6" s="104">
        <v>2012</v>
      </c>
      <c r="C6" s="105" t="s">
        <v>151</v>
      </c>
      <c r="D6" s="98">
        <f t="shared" si="0"/>
        <v>3.2922427068604314</v>
      </c>
      <c r="E6" s="74">
        <v>9.7356300000000003E+20</v>
      </c>
      <c r="F6" s="75" t="s">
        <v>342</v>
      </c>
      <c r="G6" s="92">
        <v>0.05</v>
      </c>
      <c r="H6" s="99" t="s">
        <v>168</v>
      </c>
      <c r="I6" s="107">
        <v>-111.88566666666667</v>
      </c>
      <c r="J6" s="107">
        <v>39.445999999999998</v>
      </c>
      <c r="K6" s="104">
        <v>12.7</v>
      </c>
      <c r="L6" s="104" t="s">
        <v>100</v>
      </c>
      <c r="M6" s="104">
        <v>2012</v>
      </c>
      <c r="N6" s="104">
        <v>11</v>
      </c>
      <c r="O6" s="104">
        <v>4</v>
      </c>
      <c r="P6" s="104">
        <v>6</v>
      </c>
      <c r="Q6" s="104">
        <v>4</v>
      </c>
      <c r="R6" s="104">
        <v>20.010000000000002</v>
      </c>
      <c r="S6" s="108" t="s">
        <v>18</v>
      </c>
    </row>
    <row r="7" spans="1:20" s="108" customFormat="1" ht="29.25" customHeight="1" x14ac:dyDescent="0.25">
      <c r="A7" s="104" t="s">
        <v>260</v>
      </c>
      <c r="B7" s="104">
        <v>2013</v>
      </c>
      <c r="C7" s="105" t="s">
        <v>112</v>
      </c>
      <c r="D7" s="98">
        <f t="shared" si="0"/>
        <v>4.0015085970993294</v>
      </c>
      <c r="E7" s="74">
        <v>1.1278799999999999E+22</v>
      </c>
      <c r="F7" s="75" t="s">
        <v>342</v>
      </c>
      <c r="G7" s="92">
        <v>0.05</v>
      </c>
      <c r="H7" s="99" t="s">
        <v>168</v>
      </c>
      <c r="I7" s="107">
        <v>-108.9905</v>
      </c>
      <c r="J7" s="107">
        <v>38.323833333333333</v>
      </c>
      <c r="K7" s="104">
        <v>10</v>
      </c>
      <c r="L7" s="104" t="s">
        <v>99</v>
      </c>
      <c r="M7" s="104">
        <v>2013</v>
      </c>
      <c r="N7" s="104">
        <v>1</v>
      </c>
      <c r="O7" s="104">
        <v>24</v>
      </c>
      <c r="P7" s="104">
        <v>4</v>
      </c>
      <c r="Q7" s="104">
        <v>46</v>
      </c>
      <c r="R7" s="104">
        <v>39.57</v>
      </c>
      <c r="S7" s="108" t="s">
        <v>369</v>
      </c>
    </row>
    <row r="8" spans="1:20" s="108" customFormat="1" ht="29.25" customHeight="1" x14ac:dyDescent="0.25">
      <c r="A8" s="104" t="s">
        <v>261</v>
      </c>
      <c r="B8" s="104">
        <v>2013</v>
      </c>
      <c r="C8" s="105" t="s">
        <v>123</v>
      </c>
      <c r="D8" s="98">
        <f t="shared" si="0"/>
        <v>3.8423855467226087</v>
      </c>
      <c r="E8" s="74">
        <v>6.5099599999999997E+21</v>
      </c>
      <c r="F8" s="75" t="s">
        <v>342</v>
      </c>
      <c r="G8" s="92">
        <v>0.05</v>
      </c>
      <c r="H8" s="99" t="s">
        <v>168</v>
      </c>
      <c r="I8" s="107">
        <v>-113.129</v>
      </c>
      <c r="J8" s="107">
        <v>37.773166666666668</v>
      </c>
      <c r="K8" s="104">
        <v>2</v>
      </c>
      <c r="L8" s="104" t="s">
        <v>99</v>
      </c>
      <c r="M8" s="104">
        <v>2013</v>
      </c>
      <c r="N8" s="104">
        <v>2</v>
      </c>
      <c r="O8" s="104">
        <v>8</v>
      </c>
      <c r="P8" s="104">
        <v>2</v>
      </c>
      <c r="Q8" s="104">
        <v>47</v>
      </c>
      <c r="R8" s="104">
        <v>2.96</v>
      </c>
      <c r="S8" s="108" t="s">
        <v>369</v>
      </c>
    </row>
    <row r="9" spans="1:20" s="108" customFormat="1" ht="29.25" customHeight="1" x14ac:dyDescent="0.25">
      <c r="A9" s="104" t="s">
        <v>268</v>
      </c>
      <c r="B9" s="104">
        <v>2013</v>
      </c>
      <c r="C9" s="105" t="s">
        <v>152</v>
      </c>
      <c r="D9" s="98">
        <f t="shared" si="0"/>
        <v>3.9255854040511728</v>
      </c>
      <c r="E9" s="74">
        <v>8.6771699999999997E+21</v>
      </c>
      <c r="F9" s="75" t="s">
        <v>342</v>
      </c>
      <c r="G9" s="92">
        <v>0.05</v>
      </c>
      <c r="H9" s="99" t="s">
        <v>168</v>
      </c>
      <c r="I9" s="107">
        <v>-111.07733333333333</v>
      </c>
      <c r="J9" s="107">
        <v>42.542833333333334</v>
      </c>
      <c r="K9" s="104">
        <v>9</v>
      </c>
      <c r="L9" s="104" t="s">
        <v>99</v>
      </c>
      <c r="M9" s="104">
        <v>2013</v>
      </c>
      <c r="N9" s="104">
        <v>3</v>
      </c>
      <c r="O9" s="104">
        <v>1</v>
      </c>
      <c r="P9" s="104">
        <v>7</v>
      </c>
      <c r="Q9" s="104">
        <v>50</v>
      </c>
      <c r="R9" s="104">
        <v>22.49</v>
      </c>
      <c r="S9" s="108" t="s">
        <v>369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zoomScaleNormal="100" zoomScalePageLayoutView="200" workbookViewId="0">
      <pane ySplit="1" topLeftCell="A2" activePane="bottomLeft" state="frozen"/>
      <selection pane="bottomLeft" activeCell="S12" sqref="S12"/>
    </sheetView>
  </sheetViews>
  <sheetFormatPr defaultColWidth="8.85546875" defaultRowHeight="15" x14ac:dyDescent="0.25"/>
  <cols>
    <col min="1" max="2" width="8.85546875" style="12"/>
    <col min="3" max="3" width="29.28515625" style="12" customWidth="1"/>
    <col min="4" max="4" width="10.28515625" style="12" customWidth="1"/>
    <col min="5" max="5" width="15.42578125" style="12" customWidth="1"/>
    <col min="6" max="6" width="29.85546875" style="12" customWidth="1"/>
    <col min="7" max="7" width="7.42578125" style="9" customWidth="1"/>
    <col min="8" max="10" width="8.85546875" style="12"/>
    <col min="11" max="11" width="10.85546875" style="12" customWidth="1"/>
    <col min="12" max="12" width="8.85546875" style="12"/>
    <col min="13" max="13" width="6.7109375" style="12" customWidth="1"/>
    <col min="14" max="14" width="6.42578125" style="12" customWidth="1"/>
    <col min="15" max="15" width="7.140625" style="12" customWidth="1"/>
    <col min="16" max="17" width="7.28515625" style="12" customWidth="1"/>
    <col min="18" max="18" width="7.7109375" style="12" customWidth="1"/>
    <col min="19" max="19" width="44.140625" style="12" customWidth="1"/>
    <col min="20" max="16384" width="8.85546875" style="12"/>
  </cols>
  <sheetData>
    <row r="1" spans="1:19" s="3" customFormat="1" ht="36" customHeight="1" thickBot="1" x14ac:dyDescent="0.3">
      <c r="A1" s="15" t="s">
        <v>72</v>
      </c>
      <c r="B1" s="15" t="s">
        <v>311</v>
      </c>
      <c r="C1" s="16" t="s">
        <v>73</v>
      </c>
      <c r="D1" s="19" t="s">
        <v>322</v>
      </c>
      <c r="E1" s="17" t="s">
        <v>10</v>
      </c>
      <c r="F1" s="18" t="s">
        <v>171</v>
      </c>
      <c r="G1" s="17" t="s">
        <v>158</v>
      </c>
      <c r="H1" s="19" t="s">
        <v>159</v>
      </c>
      <c r="I1" s="20" t="s">
        <v>5</v>
      </c>
      <c r="J1" s="20" t="s">
        <v>6</v>
      </c>
      <c r="K1" s="15" t="s">
        <v>1</v>
      </c>
      <c r="L1" s="19" t="s">
        <v>98</v>
      </c>
      <c r="M1" s="15" t="s">
        <v>311</v>
      </c>
      <c r="N1" s="15" t="s">
        <v>0</v>
      </c>
      <c r="O1" s="15" t="s">
        <v>312</v>
      </c>
      <c r="P1" s="15" t="s">
        <v>2</v>
      </c>
      <c r="Q1" s="15" t="s">
        <v>3</v>
      </c>
      <c r="R1" s="15" t="s">
        <v>4</v>
      </c>
      <c r="S1" s="17" t="s">
        <v>15</v>
      </c>
    </row>
    <row r="2" spans="1:19" s="3" customFormat="1" ht="36" customHeight="1" x14ac:dyDescent="0.25">
      <c r="A2" s="31" t="s">
        <v>330</v>
      </c>
      <c r="B2" s="21"/>
      <c r="C2" s="22"/>
      <c r="D2" s="23"/>
      <c r="E2" s="23"/>
      <c r="F2" s="24"/>
      <c r="G2" s="23"/>
      <c r="H2" s="25"/>
      <c r="I2" s="26"/>
      <c r="J2" s="26"/>
      <c r="K2" s="21"/>
      <c r="L2" s="25"/>
      <c r="M2" s="21"/>
      <c r="N2" s="21"/>
      <c r="O2" s="21"/>
      <c r="P2" s="21"/>
      <c r="Q2" s="21"/>
      <c r="R2" s="21"/>
      <c r="S2" s="23"/>
    </row>
    <row r="3" spans="1:19" s="80" customFormat="1" ht="25.5" x14ac:dyDescent="0.25">
      <c r="A3" s="128" t="s">
        <v>274</v>
      </c>
      <c r="B3" s="71">
        <v>2000</v>
      </c>
      <c r="C3" s="90" t="s">
        <v>144</v>
      </c>
      <c r="D3" s="98">
        <f>(2/3)*LOG10(E3)-10.7</f>
        <v>4.3070300068044087</v>
      </c>
      <c r="E3" s="74">
        <v>3.24E+22</v>
      </c>
      <c r="F3" s="91" t="s">
        <v>145</v>
      </c>
      <c r="G3" s="92">
        <v>0.05</v>
      </c>
      <c r="H3" s="99" t="s">
        <v>168</v>
      </c>
      <c r="I3" s="78">
        <v>-109.776</v>
      </c>
      <c r="J3" s="78">
        <v>41.521000000000001</v>
      </c>
      <c r="K3" s="119">
        <v>1</v>
      </c>
      <c r="L3" s="119" t="s">
        <v>99</v>
      </c>
      <c r="M3" s="71">
        <v>2000</v>
      </c>
      <c r="N3" s="71">
        <v>1</v>
      </c>
      <c r="O3" s="71">
        <v>30</v>
      </c>
      <c r="P3" s="71">
        <v>14</v>
      </c>
      <c r="Q3" s="71">
        <v>46</v>
      </c>
      <c r="R3" s="71">
        <v>53.22</v>
      </c>
      <c r="S3" s="80" t="s">
        <v>46</v>
      </c>
    </row>
    <row r="4" spans="1:19" s="80" customFormat="1" ht="25.5" x14ac:dyDescent="0.25">
      <c r="A4" s="128" t="s">
        <v>274</v>
      </c>
      <c r="B4" s="71">
        <v>2000</v>
      </c>
      <c r="C4" s="90" t="s">
        <v>343</v>
      </c>
      <c r="D4" s="98">
        <f>(2/3)*LOG10(E4)-10.7</f>
        <v>3.9196126171428602</v>
      </c>
      <c r="E4" s="74">
        <v>8.5E+21</v>
      </c>
      <c r="F4" s="91" t="s">
        <v>146</v>
      </c>
      <c r="G4" s="92">
        <v>0.05</v>
      </c>
      <c r="H4" s="99" t="s">
        <v>168</v>
      </c>
      <c r="I4" s="78">
        <v>-110.84</v>
      </c>
      <c r="J4" s="78">
        <v>39.744500000000002</v>
      </c>
      <c r="K4" s="119">
        <v>1</v>
      </c>
      <c r="L4" s="119" t="s">
        <v>99</v>
      </c>
      <c r="M4" s="71">
        <v>2000</v>
      </c>
      <c r="N4" s="71">
        <v>3</v>
      </c>
      <c r="O4" s="71">
        <v>7</v>
      </c>
      <c r="P4" s="71">
        <v>2</v>
      </c>
      <c r="Q4" s="71">
        <v>16</v>
      </c>
      <c r="R4" s="71">
        <v>4.32</v>
      </c>
      <c r="S4" s="80" t="s">
        <v>46</v>
      </c>
    </row>
    <row r="5" spans="1:19" s="80" customFormat="1" ht="25.5" x14ac:dyDescent="0.25">
      <c r="A5" s="128" t="s">
        <v>274</v>
      </c>
      <c r="B5" s="71">
        <v>2007</v>
      </c>
      <c r="C5" s="90" t="s">
        <v>370</v>
      </c>
      <c r="D5" s="98">
        <f>(2/3)*LOG10(E5)-10.7</f>
        <v>4.1600230742416784</v>
      </c>
      <c r="E5" s="74">
        <v>1.9500000000000001E+22</v>
      </c>
      <c r="F5" s="91" t="s">
        <v>147</v>
      </c>
      <c r="G5" s="92">
        <v>0.05</v>
      </c>
      <c r="H5" s="99" t="s">
        <v>168</v>
      </c>
      <c r="I5" s="78">
        <v>-111.22799999999999</v>
      </c>
      <c r="J5" s="78">
        <v>39.463999999999999</v>
      </c>
      <c r="K5" s="119">
        <v>1</v>
      </c>
      <c r="L5" s="119" t="s">
        <v>99</v>
      </c>
      <c r="M5" s="71">
        <v>2007</v>
      </c>
      <c r="N5" s="71">
        <v>8</v>
      </c>
      <c r="O5" s="71">
        <v>6</v>
      </c>
      <c r="P5" s="71">
        <v>8</v>
      </c>
      <c r="Q5" s="71">
        <v>48</v>
      </c>
      <c r="R5" s="71">
        <v>40.01</v>
      </c>
      <c r="S5" s="80" t="s">
        <v>46</v>
      </c>
    </row>
    <row r="6" spans="1:19" s="125" customFormat="1" ht="25.5" x14ac:dyDescent="0.25">
      <c r="A6" s="128" t="s">
        <v>274</v>
      </c>
      <c r="B6" s="81">
        <v>2012</v>
      </c>
      <c r="C6" s="89" t="s">
        <v>344</v>
      </c>
      <c r="D6" s="98">
        <f t="shared" ref="D6" si="0">(2/3)*LOG10(E6)-10.7</f>
        <v>3.8979313154201094</v>
      </c>
      <c r="E6" s="74">
        <v>7.8867299999999999E+21</v>
      </c>
      <c r="F6" s="75" t="s">
        <v>342</v>
      </c>
      <c r="G6" s="92">
        <v>0.05</v>
      </c>
      <c r="H6" s="99" t="s">
        <v>168</v>
      </c>
      <c r="I6" s="107">
        <v>-111.497</v>
      </c>
      <c r="J6" s="107">
        <v>39.006833333333333</v>
      </c>
      <c r="K6" s="104">
        <v>1</v>
      </c>
      <c r="L6" s="104" t="s">
        <v>99</v>
      </c>
      <c r="M6" s="104">
        <v>2012</v>
      </c>
      <c r="N6" s="71">
        <v>7</v>
      </c>
      <c r="O6" s="71">
        <v>31</v>
      </c>
      <c r="P6" s="71">
        <v>10</v>
      </c>
      <c r="Q6" s="71">
        <v>27</v>
      </c>
      <c r="R6" s="71">
        <v>28.39</v>
      </c>
      <c r="S6" s="108" t="s">
        <v>369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README</vt:lpstr>
      <vt:lpstr>Explanation of Columns (Fields)</vt:lpstr>
      <vt:lpstr> Mobs UTR (aka Source 102)</vt:lpstr>
      <vt:lpstr>Mobs EBR (aka Source 106)</vt:lpstr>
      <vt:lpstr>Mobs (7 Supplementary Events)</vt:lpstr>
      <vt:lpstr>Mobs (Mining-Related)</vt:lpstr>
      <vt:lpstr>' Mobs UTR (aka Source 102)'!Print_Area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arabasz</dc:creator>
  <cp:lastModifiedBy>arabasz</cp:lastModifiedBy>
  <cp:lastPrinted>2013-05-02T19:13:23Z</cp:lastPrinted>
  <dcterms:created xsi:type="dcterms:W3CDTF">2012-03-06T19:40:29Z</dcterms:created>
  <dcterms:modified xsi:type="dcterms:W3CDTF">2016-03-31T15:24:10Z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